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07CCF6AC-F57B-4E89-A702-E8CD04213948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N43" i="4" s="1"/>
  <c r="M43" i="4"/>
  <c r="L32" i="4"/>
  <c r="L31" i="4"/>
  <c r="M31" i="4"/>
  <c r="N31" i="4"/>
  <c r="L20" i="4"/>
  <c r="L19" i="4"/>
  <c r="M19" i="4"/>
  <c r="N19" i="4"/>
  <c r="AP44" i="17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B43" i="17"/>
  <c r="AC43" i="17"/>
  <c r="AA32" i="17"/>
  <c r="AA31" i="17"/>
  <c r="AB31" i="17"/>
  <c r="AC31" i="17"/>
  <c r="AA20" i="17"/>
  <c r="AA19" i="17"/>
  <c r="AB19" i="17"/>
  <c r="AC19" i="17"/>
  <c r="L44" i="17"/>
  <c r="L43" i="17"/>
  <c r="M43" i="17"/>
  <c r="N43" i="17"/>
  <c r="L32" i="17"/>
  <c r="L31" i="17"/>
  <c r="M31" i="17"/>
  <c r="N31" i="17" s="1"/>
  <c r="L20" i="17"/>
  <c r="L19" i="17"/>
  <c r="M19" i="17"/>
  <c r="N19" i="17" s="1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B43" i="16"/>
  <c r="AC43" i="16"/>
  <c r="AA32" i="16"/>
  <c r="AA31" i="16"/>
  <c r="AB31" i="16"/>
  <c r="AC31" i="16"/>
  <c r="AA20" i="16"/>
  <c r="AA19" i="16"/>
  <c r="AB19" i="16"/>
  <c r="AC19" i="16"/>
  <c r="L44" i="16"/>
  <c r="L43" i="16"/>
  <c r="M43" i="16"/>
  <c r="N43" i="16"/>
  <c r="L32" i="16"/>
  <c r="L31" i="16"/>
  <c r="M31" i="16"/>
  <c r="N31" i="16"/>
  <c r="L20" i="16"/>
  <c r="L19" i="16"/>
  <c r="M19" i="16"/>
  <c r="N19" i="16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B43" i="15"/>
  <c r="AC43" i="15"/>
  <c r="AA32" i="15"/>
  <c r="AA31" i="15"/>
  <c r="AB31" i="15"/>
  <c r="AC31" i="15"/>
  <c r="AA20" i="15"/>
  <c r="AA19" i="15"/>
  <c r="AB19" i="15"/>
  <c r="AC19" i="15"/>
  <c r="L44" i="15"/>
  <c r="L43" i="15"/>
  <c r="M43" i="15"/>
  <c r="N43" i="15"/>
  <c r="L32" i="15"/>
  <c r="L31" i="15"/>
  <c r="M31" i="15"/>
  <c r="N31" i="15"/>
  <c r="L20" i="15"/>
  <c r="L19" i="15"/>
  <c r="M19" i="15"/>
  <c r="N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B19" i="14"/>
  <c r="AC19" i="14"/>
  <c r="L44" i="14"/>
  <c r="L43" i="14"/>
  <c r="M43" i="14"/>
  <c r="N43" i="14"/>
  <c r="L32" i="14"/>
  <c r="L31" i="14"/>
  <c r="M31" i="14"/>
  <c r="N31" i="14"/>
  <c r="L20" i="14"/>
  <c r="L19" i="14"/>
  <c r="M19" i="14"/>
  <c r="N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/>
  <c r="L32" i="11"/>
  <c r="L31" i="11"/>
  <c r="M31" i="11"/>
  <c r="N31" i="11"/>
  <c r="L20" i="11"/>
  <c r="L19" i="11"/>
  <c r="M19" i="11"/>
  <c r="N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 s="1"/>
  <c r="L44" i="10"/>
  <c r="L43" i="10"/>
  <c r="M43" i="10"/>
  <c r="N43" i="10"/>
  <c r="L32" i="10"/>
  <c r="L31" i="10"/>
  <c r="M31" i="10"/>
  <c r="N31" i="10" s="1"/>
  <c r="L20" i="10"/>
  <c r="L19" i="10"/>
  <c r="M19" i="10"/>
  <c r="N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 s="1"/>
  <c r="AA32" i="6"/>
  <c r="AA31" i="6"/>
  <c r="AB31" i="6"/>
  <c r="AC31" i="6"/>
  <c r="AA20" i="6"/>
  <c r="AA19" i="6"/>
  <c r="AB19" i="6"/>
  <c r="AC19" i="6"/>
  <c r="L44" i="6"/>
  <c r="L43" i="6"/>
  <c r="M43" i="6"/>
  <c r="N43" i="6"/>
  <c r="L32" i="6"/>
  <c r="L31" i="6"/>
  <c r="M31" i="6"/>
  <c r="N31" i="6"/>
  <c r="L20" i="6"/>
  <c r="L19" i="6"/>
  <c r="M19" i="6"/>
  <c r="N19" i="6" s="1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 s="1"/>
  <c r="L44" i="12"/>
  <c r="L43" i="12"/>
  <c r="M43" i="12"/>
  <c r="N43" i="12"/>
  <c r="L32" i="12"/>
  <c r="L31" i="12"/>
  <c r="M31" i="12"/>
  <c r="N31" i="12" s="1"/>
  <c r="L20" i="12"/>
  <c r="L19" i="12"/>
  <c r="N19" i="12" s="1"/>
  <c r="M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B19" i="9"/>
  <c r="AC19" i="9"/>
  <c r="L44" i="9"/>
  <c r="L43" i="9"/>
  <c r="M43" i="9"/>
  <c r="N43" i="9"/>
  <c r="L32" i="9"/>
  <c r="L31" i="9"/>
  <c r="M31" i="9"/>
  <c r="N31" i="9"/>
  <c r="L20" i="9"/>
  <c r="L19" i="9"/>
  <c r="M19" i="9"/>
  <c r="N19" i="9" s="1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/>
  <c r="L44" i="8"/>
  <c r="L43" i="8"/>
  <c r="M43" i="8"/>
  <c r="N43" i="8"/>
  <c r="L32" i="8"/>
  <c r="L31" i="8"/>
  <c r="M31" i="8"/>
  <c r="N31" i="8"/>
  <c r="L20" i="8"/>
  <c r="L19" i="8"/>
  <c r="M19" i="8"/>
  <c r="N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C43" i="7"/>
  <c r="AA32" i="7"/>
  <c r="AA31" i="7"/>
  <c r="AB31" i="7"/>
  <c r="AC31" i="7"/>
  <c r="AA20" i="7"/>
  <c r="AA19" i="7"/>
  <c r="AB19" i="7"/>
  <c r="L44" i="7"/>
  <c r="L43" i="7"/>
  <c r="N43" i="7" s="1"/>
  <c r="M43" i="7"/>
  <c r="L32" i="7"/>
  <c r="L31" i="7"/>
  <c r="M31" i="7"/>
  <c r="N31" i="7"/>
  <c r="L20" i="7"/>
  <c r="L19" i="7"/>
  <c r="M19" i="7"/>
  <c r="N19" i="7"/>
  <c r="AA28" i="16"/>
  <c r="AB28" i="16"/>
  <c r="AA29" i="16"/>
  <c r="AB29" i="16"/>
  <c r="AA30" i="16"/>
  <c r="AB30" i="16"/>
  <c r="AB27" i="16"/>
  <c r="AA27" i="16"/>
  <c r="AC19" i="7" l="1"/>
  <c r="L27" i="12"/>
  <c r="M27" i="12"/>
  <c r="L28" i="12"/>
  <c r="M28" i="12"/>
  <c r="L29" i="12"/>
  <c r="M29" i="12"/>
  <c r="L30" i="12"/>
  <c r="M30" i="12"/>
  <c r="AF15" i="7"/>
  <c r="AG15" i="7"/>
  <c r="AH15" i="7"/>
  <c r="AI15" i="7"/>
  <c r="AJ15" i="7"/>
  <c r="AK15" i="7"/>
  <c r="AL15" i="7"/>
  <c r="AM15" i="7"/>
  <c r="AN15" i="7"/>
  <c r="AO15" i="7"/>
  <c r="AF16" i="7"/>
  <c r="AG16" i="7"/>
  <c r="AH16" i="7"/>
  <c r="AI16" i="7"/>
  <c r="AJ16" i="7"/>
  <c r="AK16" i="7"/>
  <c r="AL16" i="7"/>
  <c r="AM16" i="7"/>
  <c r="AN16" i="7"/>
  <c r="AO16" i="7"/>
  <c r="AF17" i="7"/>
  <c r="AG17" i="7"/>
  <c r="AH17" i="7"/>
  <c r="AI17" i="7"/>
  <c r="AJ17" i="7"/>
  <c r="AK17" i="7"/>
  <c r="AL17" i="7"/>
  <c r="AM17" i="7"/>
  <c r="AN17" i="7"/>
  <c r="AO17" i="7"/>
  <c r="AF18" i="7"/>
  <c r="AG18" i="7"/>
  <c r="AH18" i="7"/>
  <c r="AI18" i="7"/>
  <c r="AJ18" i="7"/>
  <c r="AK18" i="7"/>
  <c r="AL18" i="7"/>
  <c r="AM18" i="7"/>
  <c r="AN18" i="7"/>
  <c r="AO18" i="7"/>
  <c r="AF19" i="7"/>
  <c r="AG19" i="7"/>
  <c r="AH19" i="7"/>
  <c r="AI19" i="7"/>
  <c r="AJ19" i="7"/>
  <c r="AK19" i="7"/>
  <c r="AL19" i="7"/>
  <c r="AM19" i="7"/>
  <c r="AN19" i="7"/>
  <c r="AO19" i="7"/>
  <c r="AF27" i="7"/>
  <c r="AG27" i="7"/>
  <c r="AH27" i="7"/>
  <c r="AI27" i="7"/>
  <c r="AJ27" i="7"/>
  <c r="AK27" i="7"/>
  <c r="AL27" i="7"/>
  <c r="AM27" i="7"/>
  <c r="AN27" i="7"/>
  <c r="AO27" i="7"/>
  <c r="AF28" i="7"/>
  <c r="AG28" i="7"/>
  <c r="AH28" i="7"/>
  <c r="AI28" i="7"/>
  <c r="AJ28" i="7"/>
  <c r="AK28" i="7"/>
  <c r="AL28" i="7"/>
  <c r="AM28" i="7"/>
  <c r="AN28" i="7"/>
  <c r="AO28" i="7"/>
  <c r="AF29" i="7"/>
  <c r="AG29" i="7"/>
  <c r="AH29" i="7"/>
  <c r="AI29" i="7"/>
  <c r="AJ29" i="7"/>
  <c r="AK29" i="7"/>
  <c r="AL29" i="7"/>
  <c r="AM29" i="7"/>
  <c r="AN29" i="7"/>
  <c r="AO29" i="7"/>
  <c r="AF30" i="7"/>
  <c r="AG30" i="7"/>
  <c r="AH30" i="7"/>
  <c r="AI30" i="7"/>
  <c r="AJ30" i="7"/>
  <c r="AK30" i="7"/>
  <c r="AL30" i="7"/>
  <c r="AM30" i="7"/>
  <c r="AN30" i="7"/>
  <c r="AO30" i="7"/>
  <c r="AF31" i="7"/>
  <c r="AG31" i="7"/>
  <c r="AH31" i="7"/>
  <c r="AI31" i="7"/>
  <c r="AJ31" i="7"/>
  <c r="AK31" i="7"/>
  <c r="AL31" i="7"/>
  <c r="AM31" i="7"/>
  <c r="AN31" i="7"/>
  <c r="AO31" i="7"/>
  <c r="AF39" i="7"/>
  <c r="AG39" i="7"/>
  <c r="AH39" i="7"/>
  <c r="AI39" i="7"/>
  <c r="AJ39" i="7"/>
  <c r="AK39" i="7"/>
  <c r="AL39" i="7"/>
  <c r="AM39" i="7"/>
  <c r="AN39" i="7"/>
  <c r="AO39" i="7"/>
  <c r="AF40" i="7"/>
  <c r="AG40" i="7"/>
  <c r="AH40" i="7"/>
  <c r="AI40" i="7"/>
  <c r="AJ40" i="7"/>
  <c r="AK40" i="7"/>
  <c r="AL40" i="7"/>
  <c r="AM40" i="7"/>
  <c r="AN40" i="7"/>
  <c r="AO40" i="7"/>
  <c r="AF41" i="7"/>
  <c r="AG41" i="7"/>
  <c r="AH41" i="7"/>
  <c r="AI41" i="7"/>
  <c r="AJ41" i="7"/>
  <c r="AK41" i="7"/>
  <c r="AL41" i="7"/>
  <c r="AM41" i="7"/>
  <c r="AN41" i="7"/>
  <c r="AO41" i="7"/>
  <c r="AF42" i="7"/>
  <c r="AG42" i="7"/>
  <c r="AH42" i="7"/>
  <c r="AI42" i="7"/>
  <c r="AJ42" i="7"/>
  <c r="AK42" i="7"/>
  <c r="AL42" i="7"/>
  <c r="AM42" i="7"/>
  <c r="AN42" i="7"/>
  <c r="AO42" i="7"/>
  <c r="AF43" i="7"/>
  <c r="AG43" i="7"/>
  <c r="AH43" i="7"/>
  <c r="AI43" i="7"/>
  <c r="AJ43" i="7"/>
  <c r="AK43" i="7"/>
  <c r="AL43" i="7"/>
  <c r="AM43" i="7"/>
  <c r="AN43" i="7"/>
  <c r="AO43" i="7"/>
  <c r="L39" i="7" l="1"/>
  <c r="L15" i="7"/>
  <c r="M15" i="7"/>
  <c r="L16" i="7"/>
  <c r="M16" i="7"/>
  <c r="L17" i="7"/>
  <c r="M17" i="7"/>
  <c r="L18" i="7"/>
  <c r="M18" i="7"/>
  <c r="L27" i="7"/>
  <c r="M27" i="7"/>
  <c r="L28" i="7"/>
  <c r="M28" i="7"/>
  <c r="L29" i="7"/>
  <c r="M29" i="7"/>
  <c r="L30" i="7"/>
  <c r="M30" i="7"/>
  <c r="M39" i="7"/>
  <c r="L40" i="7"/>
  <c r="M40" i="7"/>
  <c r="L41" i="7"/>
  <c r="M41" i="7"/>
  <c r="L42" i="7"/>
  <c r="M42" i="7"/>
  <c r="L15" i="8"/>
  <c r="M15" i="8"/>
  <c r="L16" i="8"/>
  <c r="M16" i="8"/>
  <c r="L17" i="8"/>
  <c r="M17" i="8"/>
  <c r="L18" i="8"/>
  <c r="M18" i="8"/>
  <c r="Y44" i="17"/>
  <c r="W44" i="17"/>
  <c r="U44" i="17"/>
  <c r="S44" i="17"/>
  <c r="Q44" i="17"/>
  <c r="J44" i="17"/>
  <c r="H44" i="17"/>
  <c r="F44" i="17"/>
  <c r="D44" i="17"/>
  <c r="B44" i="17"/>
  <c r="AO43" i="17"/>
  <c r="AN43" i="17"/>
  <c r="AM43" i="17"/>
  <c r="AL43" i="17"/>
  <c r="AK43" i="17"/>
  <c r="AJ43" i="17"/>
  <c r="AI43" i="17"/>
  <c r="AH43" i="17"/>
  <c r="AG43" i="17"/>
  <c r="AF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Y32" i="17"/>
  <c r="W32" i="17"/>
  <c r="U32" i="17"/>
  <c r="S32" i="17"/>
  <c r="Q32" i="17"/>
  <c r="J32" i="17"/>
  <c r="H32" i="17"/>
  <c r="F32" i="17"/>
  <c r="D32" i="17"/>
  <c r="B32" i="17"/>
  <c r="AO31" i="17"/>
  <c r="AN31" i="17"/>
  <c r="AM31" i="17"/>
  <c r="AL31" i="17"/>
  <c r="AK31" i="17"/>
  <c r="AJ31" i="17"/>
  <c r="AI31" i="17"/>
  <c r="AH31" i="17"/>
  <c r="AG31" i="17"/>
  <c r="AF31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U20" i="17"/>
  <c r="S20" i="17"/>
  <c r="Q20" i="17"/>
  <c r="J20" i="17"/>
  <c r="H20" i="17"/>
  <c r="F20" i="17"/>
  <c r="D20" i="17"/>
  <c r="B20" i="17"/>
  <c r="AO19" i="17"/>
  <c r="AN19" i="17"/>
  <c r="AM19" i="17"/>
  <c r="AL19" i="17"/>
  <c r="AK19" i="17"/>
  <c r="AJ19" i="17"/>
  <c r="AI19" i="17"/>
  <c r="AH19" i="17"/>
  <c r="AG19" i="17"/>
  <c r="AF19" i="17"/>
  <c r="AO18" i="17"/>
  <c r="AN18" i="17"/>
  <c r="AM18" i="17"/>
  <c r="AL18" i="17"/>
  <c r="AK18" i="17"/>
  <c r="AJ18" i="17"/>
  <c r="AI18" i="17"/>
  <c r="AH18" i="17"/>
  <c r="AG18" i="17"/>
  <c r="AF18" i="17"/>
  <c r="AB18" i="17"/>
  <c r="AA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B17" i="17"/>
  <c r="AA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AB16" i="17"/>
  <c r="AA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AB15" i="17"/>
  <c r="AA15" i="17"/>
  <c r="M15" i="17"/>
  <c r="L15" i="17"/>
  <c r="Y44" i="16"/>
  <c r="W44" i="16"/>
  <c r="U44" i="16"/>
  <c r="S44" i="16"/>
  <c r="Q44" i="16"/>
  <c r="J44" i="16"/>
  <c r="H44" i="16"/>
  <c r="F44" i="16"/>
  <c r="D44" i="16"/>
  <c r="B44" i="16"/>
  <c r="AO43" i="16"/>
  <c r="AN43" i="16"/>
  <c r="AM43" i="16"/>
  <c r="AL43" i="16"/>
  <c r="AK43" i="16"/>
  <c r="AJ43" i="16"/>
  <c r="AI43" i="16"/>
  <c r="AH43" i="16"/>
  <c r="AG43" i="16"/>
  <c r="AF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W32" i="16"/>
  <c r="U32" i="16"/>
  <c r="S32" i="16"/>
  <c r="Q32" i="16"/>
  <c r="J32" i="16"/>
  <c r="H32" i="16"/>
  <c r="F32" i="16"/>
  <c r="D32" i="16"/>
  <c r="B32" i="16"/>
  <c r="AO31" i="16"/>
  <c r="AN31" i="16"/>
  <c r="AM31" i="16"/>
  <c r="AL31" i="16"/>
  <c r="AK31" i="16"/>
  <c r="AJ31" i="16"/>
  <c r="AI31" i="16"/>
  <c r="AH31" i="16"/>
  <c r="AG31" i="16"/>
  <c r="AF31" i="16"/>
  <c r="AO30" i="16"/>
  <c r="AN30" i="16"/>
  <c r="AM30" i="16"/>
  <c r="AL30" i="16"/>
  <c r="AK30" i="16"/>
  <c r="AJ30" i="16"/>
  <c r="AI30" i="16"/>
  <c r="AH30" i="16"/>
  <c r="AG30" i="16"/>
  <c r="AF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M27" i="16"/>
  <c r="L27" i="16"/>
  <c r="Y20" i="16"/>
  <c r="W20" i="16"/>
  <c r="U20" i="16"/>
  <c r="S20" i="16"/>
  <c r="Q20" i="16"/>
  <c r="J20" i="16"/>
  <c r="H20" i="16"/>
  <c r="F20" i="16"/>
  <c r="D20" i="16"/>
  <c r="B20" i="16"/>
  <c r="AO19" i="16"/>
  <c r="AN19" i="16"/>
  <c r="AM19" i="16"/>
  <c r="AL19" i="16"/>
  <c r="AK19" i="16"/>
  <c r="AJ19" i="16"/>
  <c r="AI19" i="16"/>
  <c r="AH19" i="16"/>
  <c r="AG19" i="16"/>
  <c r="AF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N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AF15" i="4"/>
  <c r="Q32" i="15"/>
  <c r="AC30" i="17" l="1"/>
  <c r="AP41" i="17"/>
  <c r="AQ29" i="17"/>
  <c r="AC42" i="17"/>
  <c r="AP27" i="17"/>
  <c r="AC16" i="17"/>
  <c r="AC17" i="17"/>
  <c r="AC15" i="16"/>
  <c r="AC40" i="17"/>
  <c r="AN32" i="17"/>
  <c r="AJ20" i="16"/>
  <c r="AL20" i="16"/>
  <c r="AN20" i="16"/>
  <c r="AQ41" i="16"/>
  <c r="AP40" i="16"/>
  <c r="AL32" i="16"/>
  <c r="AQ15" i="16"/>
  <c r="AP39" i="17"/>
  <c r="AP29" i="17"/>
  <c r="AJ32" i="17"/>
  <c r="AC15" i="17"/>
  <c r="AP16" i="17"/>
  <c r="AQ16" i="17"/>
  <c r="AC29" i="16"/>
  <c r="AJ44" i="17"/>
  <c r="AN44" i="17"/>
  <c r="AP18" i="17"/>
  <c r="AF20" i="17"/>
  <c r="AH20" i="17"/>
  <c r="AJ44" i="16"/>
  <c r="AC40" i="16"/>
  <c r="AC27" i="16"/>
  <c r="AQ17" i="16"/>
  <c r="AC17" i="16"/>
  <c r="AF20" i="16"/>
  <c r="N40" i="7"/>
  <c r="AQ40" i="17"/>
  <c r="AQ42" i="17"/>
  <c r="AC29" i="17"/>
  <c r="AL20" i="17"/>
  <c r="AQ40" i="16"/>
  <c r="AC41" i="16"/>
  <c r="AN44" i="16"/>
  <c r="AH44" i="16"/>
  <c r="AP29" i="16"/>
  <c r="AQ30" i="16"/>
  <c r="AH32" i="16"/>
  <c r="AC32" i="16"/>
  <c r="AQ27" i="16"/>
  <c r="AQ29" i="16"/>
  <c r="AC30" i="16"/>
  <c r="AJ32" i="16"/>
  <c r="AP17" i="16"/>
  <c r="AQ18" i="16"/>
  <c r="AC18" i="16"/>
  <c r="N15" i="17"/>
  <c r="N27" i="16"/>
  <c r="N41" i="7"/>
  <c r="N17" i="8"/>
  <c r="N15" i="8"/>
  <c r="N18" i="8"/>
  <c r="N16" i="8"/>
  <c r="N42" i="7"/>
  <c r="N39" i="7"/>
  <c r="N30" i="7"/>
  <c r="N29" i="7"/>
  <c r="N27" i="7"/>
  <c r="N28" i="7"/>
  <c r="N16" i="7"/>
  <c r="N17" i="7"/>
  <c r="N18" i="7"/>
  <c r="N15" i="7"/>
  <c r="AQ39" i="17"/>
  <c r="AQ41" i="17"/>
  <c r="AL44" i="17"/>
  <c r="AC39" i="17"/>
  <c r="AP40" i="17"/>
  <c r="AC41" i="17"/>
  <c r="AH44" i="17"/>
  <c r="AC44" i="17"/>
  <c r="AC27" i="17"/>
  <c r="AP28" i="17"/>
  <c r="AP30" i="17"/>
  <c r="AL32" i="17"/>
  <c r="AQ28" i="17"/>
  <c r="AC28" i="17"/>
  <c r="AH32" i="17"/>
  <c r="AC32" i="17"/>
  <c r="AN20" i="17"/>
  <c r="AP15" i="17"/>
  <c r="AP17" i="17"/>
  <c r="AQ18" i="17"/>
  <c r="AQ17" i="17"/>
  <c r="AC18" i="17"/>
  <c r="AJ20" i="17"/>
  <c r="AC20" i="17"/>
  <c r="AQ42" i="16"/>
  <c r="AC44" i="16"/>
  <c r="AQ39" i="16"/>
  <c r="AP41" i="16"/>
  <c r="AC42" i="16"/>
  <c r="AC39" i="16"/>
  <c r="AL44" i="16"/>
  <c r="AP28" i="16"/>
  <c r="AC28" i="16"/>
  <c r="AQ28" i="16"/>
  <c r="AP30" i="16"/>
  <c r="AN32" i="16"/>
  <c r="AP16" i="16"/>
  <c r="AQ16" i="16"/>
  <c r="AP18" i="16"/>
  <c r="AC16" i="16"/>
  <c r="AH20" i="16"/>
  <c r="AC20" i="16"/>
  <c r="N18" i="16"/>
  <c r="N39" i="17"/>
  <c r="N42" i="17"/>
  <c r="N44" i="17"/>
  <c r="N30" i="17"/>
  <c r="AR30" i="17" s="1"/>
  <c r="N32" i="17"/>
  <c r="N27" i="17"/>
  <c r="N18" i="17"/>
  <c r="N41" i="16"/>
  <c r="N39" i="16"/>
  <c r="N42" i="16"/>
  <c r="N44" i="16"/>
  <c r="N32" i="16"/>
  <c r="N30" i="16"/>
  <c r="N15" i="16"/>
  <c r="N17" i="17"/>
  <c r="N29" i="17"/>
  <c r="N41" i="17"/>
  <c r="AQ15" i="17"/>
  <c r="N16" i="17"/>
  <c r="AR16" i="17" s="1"/>
  <c r="AQ27" i="17"/>
  <c r="N28" i="17"/>
  <c r="N40" i="17"/>
  <c r="AR40" i="17" s="1"/>
  <c r="AP42" i="17"/>
  <c r="AQ30" i="17"/>
  <c r="AF32" i="17"/>
  <c r="AF44" i="17"/>
  <c r="N20" i="17"/>
  <c r="AP15" i="16"/>
  <c r="N17" i="16"/>
  <c r="AR17" i="16" s="1"/>
  <c r="AP27" i="16"/>
  <c r="N29" i="16"/>
  <c r="AP39" i="16"/>
  <c r="N16" i="16"/>
  <c r="N28" i="16"/>
  <c r="N40" i="16"/>
  <c r="AP42" i="16"/>
  <c r="AF32" i="16"/>
  <c r="AF44" i="16"/>
  <c r="N20" i="16"/>
  <c r="Y44" i="4"/>
  <c r="W44" i="4"/>
  <c r="U44" i="4"/>
  <c r="S44" i="4"/>
  <c r="Q44" i="4"/>
  <c r="J44" i="4"/>
  <c r="H44" i="4"/>
  <c r="F44" i="4"/>
  <c r="D44" i="4"/>
  <c r="B44" i="4"/>
  <c r="AO43" i="4"/>
  <c r="AN43" i="4"/>
  <c r="AM43" i="4"/>
  <c r="AL43" i="4"/>
  <c r="AK43" i="4"/>
  <c r="AJ43" i="4"/>
  <c r="AI43" i="4"/>
  <c r="AH43" i="4"/>
  <c r="AG43" i="4"/>
  <c r="AF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S32" i="4"/>
  <c r="Q32" i="4"/>
  <c r="J32" i="4"/>
  <c r="H32" i="4"/>
  <c r="F32" i="4"/>
  <c r="D32" i="4"/>
  <c r="B32" i="4"/>
  <c r="AO31" i="4"/>
  <c r="AN31" i="4"/>
  <c r="AM31" i="4"/>
  <c r="AL31" i="4"/>
  <c r="AK31" i="4"/>
  <c r="AJ31" i="4"/>
  <c r="AI31" i="4"/>
  <c r="AH31" i="4"/>
  <c r="AG31" i="4"/>
  <c r="AF31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W20" i="4"/>
  <c r="U20" i="4"/>
  <c r="S20" i="4"/>
  <c r="Q20" i="4"/>
  <c r="J20" i="4"/>
  <c r="H20" i="4"/>
  <c r="F20" i="4"/>
  <c r="D20" i="4"/>
  <c r="B20" i="4"/>
  <c r="AO19" i="4"/>
  <c r="AN19" i="4"/>
  <c r="AM19" i="4"/>
  <c r="AL19" i="4"/>
  <c r="AK19" i="4"/>
  <c r="AJ19" i="4"/>
  <c r="AI19" i="4"/>
  <c r="AH19" i="4"/>
  <c r="AG19" i="4"/>
  <c r="AF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B15" i="4"/>
  <c r="AA15" i="4"/>
  <c r="M15" i="4"/>
  <c r="L15" i="4"/>
  <c r="Y44" i="15"/>
  <c r="W44" i="15"/>
  <c r="U44" i="15"/>
  <c r="S44" i="15"/>
  <c r="Q44" i="15"/>
  <c r="J44" i="15"/>
  <c r="H44" i="15"/>
  <c r="F44" i="15"/>
  <c r="D44" i="15"/>
  <c r="B44" i="15"/>
  <c r="AO43" i="15"/>
  <c r="AN43" i="15"/>
  <c r="AM43" i="15"/>
  <c r="AL43" i="15"/>
  <c r="AK43" i="15"/>
  <c r="AJ43" i="15"/>
  <c r="AI43" i="15"/>
  <c r="AH43" i="15"/>
  <c r="AG43" i="15"/>
  <c r="AF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Y32" i="15"/>
  <c r="W32" i="15"/>
  <c r="U32" i="15"/>
  <c r="S32" i="15"/>
  <c r="J32" i="15"/>
  <c r="H32" i="15"/>
  <c r="F32" i="15"/>
  <c r="D32" i="15"/>
  <c r="B32" i="15"/>
  <c r="AO31" i="15"/>
  <c r="AN31" i="15"/>
  <c r="AM31" i="15"/>
  <c r="AL31" i="15"/>
  <c r="AK31" i="15"/>
  <c r="AJ31" i="15"/>
  <c r="AI31" i="15"/>
  <c r="AH31" i="15"/>
  <c r="AG31" i="15"/>
  <c r="AF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M27" i="15"/>
  <c r="L27" i="15"/>
  <c r="Y20" i="15"/>
  <c r="W20" i="15"/>
  <c r="U20" i="15"/>
  <c r="S20" i="15"/>
  <c r="Q20" i="15"/>
  <c r="J20" i="15"/>
  <c r="H20" i="15"/>
  <c r="F20" i="15"/>
  <c r="D20" i="15"/>
  <c r="B20" i="15"/>
  <c r="AO19" i="15"/>
  <c r="AN19" i="15"/>
  <c r="AM19" i="15"/>
  <c r="AL19" i="15"/>
  <c r="AK19" i="15"/>
  <c r="AJ19" i="15"/>
  <c r="AI19" i="15"/>
  <c r="AH19" i="15"/>
  <c r="AG19" i="15"/>
  <c r="AF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Y44" i="14"/>
  <c r="W44" i="14"/>
  <c r="U44" i="14"/>
  <c r="S44" i="14"/>
  <c r="Q44" i="14"/>
  <c r="J44" i="14"/>
  <c r="H44" i="14"/>
  <c r="F44" i="14"/>
  <c r="D44" i="14"/>
  <c r="B44" i="14"/>
  <c r="AO43" i="14"/>
  <c r="AN43" i="14"/>
  <c r="AM43" i="14"/>
  <c r="AL43" i="14"/>
  <c r="AK43" i="14"/>
  <c r="AJ43" i="14"/>
  <c r="AI43" i="14"/>
  <c r="AH43" i="14"/>
  <c r="AG43" i="14"/>
  <c r="AF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Q32" i="14"/>
  <c r="J32" i="14"/>
  <c r="H32" i="14"/>
  <c r="F32" i="14"/>
  <c r="D32" i="14"/>
  <c r="B32" i="14"/>
  <c r="AO31" i="14"/>
  <c r="AN31" i="14"/>
  <c r="AM31" i="14"/>
  <c r="AL31" i="14"/>
  <c r="AK31" i="14"/>
  <c r="AJ31" i="14"/>
  <c r="AI31" i="14"/>
  <c r="AH31" i="14"/>
  <c r="AG31" i="14"/>
  <c r="AF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W20" i="14"/>
  <c r="U20" i="14"/>
  <c r="S20" i="14"/>
  <c r="Q20" i="14"/>
  <c r="J20" i="14"/>
  <c r="H20" i="14"/>
  <c r="F20" i="14"/>
  <c r="D20" i="14"/>
  <c r="B20" i="14"/>
  <c r="AO19" i="14"/>
  <c r="AN19" i="14"/>
  <c r="AM19" i="14"/>
  <c r="AL19" i="14"/>
  <c r="AK19" i="14"/>
  <c r="AJ19" i="14"/>
  <c r="AI19" i="14"/>
  <c r="AH19" i="14"/>
  <c r="AG19" i="14"/>
  <c r="AF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1"/>
  <c r="W44" i="11"/>
  <c r="U44" i="11"/>
  <c r="S44" i="11"/>
  <c r="Q44" i="11"/>
  <c r="J44" i="11"/>
  <c r="H44" i="11"/>
  <c r="F44" i="11"/>
  <c r="D44" i="11"/>
  <c r="B44" i="11"/>
  <c r="AO43" i="11"/>
  <c r="AN43" i="11"/>
  <c r="AM43" i="11"/>
  <c r="AL43" i="11"/>
  <c r="AK43" i="11"/>
  <c r="AJ43" i="11"/>
  <c r="AI43" i="11"/>
  <c r="AH43" i="11"/>
  <c r="AG43" i="11"/>
  <c r="AF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U32" i="11"/>
  <c r="S32" i="11"/>
  <c r="Q32" i="11"/>
  <c r="J32" i="11"/>
  <c r="H32" i="11"/>
  <c r="F32" i="11"/>
  <c r="D32" i="11"/>
  <c r="B32" i="11"/>
  <c r="AO31" i="11"/>
  <c r="AN31" i="11"/>
  <c r="AM31" i="11"/>
  <c r="AL31" i="11"/>
  <c r="AK31" i="11"/>
  <c r="AJ31" i="11"/>
  <c r="AI31" i="11"/>
  <c r="AH31" i="11"/>
  <c r="AG31" i="11"/>
  <c r="AF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Y20" i="11"/>
  <c r="W20" i="11"/>
  <c r="U20" i="11"/>
  <c r="S20" i="11"/>
  <c r="Q20" i="11"/>
  <c r="J20" i="11"/>
  <c r="H20" i="11"/>
  <c r="F20" i="11"/>
  <c r="D20" i="11"/>
  <c r="B20" i="11"/>
  <c r="AO19" i="11"/>
  <c r="AN19" i="11"/>
  <c r="AM19" i="11"/>
  <c r="AL19" i="11"/>
  <c r="AK19" i="11"/>
  <c r="AJ19" i="11"/>
  <c r="AI19" i="11"/>
  <c r="AH19" i="11"/>
  <c r="AG19" i="11"/>
  <c r="AF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Y44" i="10"/>
  <c r="W44" i="10"/>
  <c r="U44" i="10"/>
  <c r="S44" i="10"/>
  <c r="Q44" i="10"/>
  <c r="J44" i="10"/>
  <c r="H44" i="10"/>
  <c r="F44" i="10"/>
  <c r="D44" i="10"/>
  <c r="B44" i="10"/>
  <c r="AO43" i="10"/>
  <c r="AN43" i="10"/>
  <c r="AM43" i="10"/>
  <c r="AL43" i="10"/>
  <c r="AK43" i="10"/>
  <c r="AJ43" i="10"/>
  <c r="AI43" i="10"/>
  <c r="AH43" i="10"/>
  <c r="AG43" i="10"/>
  <c r="AF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U32" i="10"/>
  <c r="S32" i="10"/>
  <c r="Q32" i="10"/>
  <c r="J32" i="10"/>
  <c r="H32" i="10"/>
  <c r="F32" i="10"/>
  <c r="D32" i="10"/>
  <c r="B32" i="10"/>
  <c r="AO31" i="10"/>
  <c r="AN31" i="10"/>
  <c r="AM31" i="10"/>
  <c r="AL31" i="10"/>
  <c r="AK31" i="10"/>
  <c r="AJ31" i="10"/>
  <c r="AI31" i="10"/>
  <c r="AH31" i="10"/>
  <c r="AG31" i="10"/>
  <c r="AF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Y20" i="10"/>
  <c r="W20" i="10"/>
  <c r="U20" i="10"/>
  <c r="S20" i="10"/>
  <c r="Q20" i="10"/>
  <c r="J20" i="10"/>
  <c r="H20" i="10"/>
  <c r="F20" i="10"/>
  <c r="D20" i="10"/>
  <c r="B20" i="10"/>
  <c r="AO19" i="10"/>
  <c r="AN19" i="10"/>
  <c r="AM19" i="10"/>
  <c r="AL19" i="10"/>
  <c r="AK19" i="10"/>
  <c r="AJ19" i="10"/>
  <c r="AI19" i="10"/>
  <c r="AH19" i="10"/>
  <c r="AG19" i="10"/>
  <c r="AF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Y44" i="6"/>
  <c r="W44" i="6"/>
  <c r="U44" i="6"/>
  <c r="S44" i="6"/>
  <c r="Q44" i="6"/>
  <c r="J44" i="6"/>
  <c r="H44" i="6"/>
  <c r="F44" i="6"/>
  <c r="D44" i="6"/>
  <c r="B44" i="6"/>
  <c r="AO43" i="6"/>
  <c r="AN43" i="6"/>
  <c r="AM43" i="6"/>
  <c r="AL43" i="6"/>
  <c r="AK43" i="6"/>
  <c r="AJ43" i="6"/>
  <c r="AI43" i="6"/>
  <c r="AH43" i="6"/>
  <c r="AG43" i="6"/>
  <c r="AF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W32" i="6"/>
  <c r="U32" i="6"/>
  <c r="S32" i="6"/>
  <c r="Q32" i="6"/>
  <c r="J32" i="6"/>
  <c r="H32" i="6"/>
  <c r="F32" i="6"/>
  <c r="D32" i="6"/>
  <c r="B32" i="6"/>
  <c r="AO31" i="6"/>
  <c r="AN31" i="6"/>
  <c r="AM31" i="6"/>
  <c r="AL31" i="6"/>
  <c r="AK31" i="6"/>
  <c r="AJ31" i="6"/>
  <c r="AI31" i="6"/>
  <c r="AH31" i="6"/>
  <c r="AG31" i="6"/>
  <c r="AF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Y20" i="6"/>
  <c r="W20" i="6"/>
  <c r="U20" i="6"/>
  <c r="S20" i="6"/>
  <c r="Q20" i="6"/>
  <c r="J20" i="6"/>
  <c r="H20" i="6"/>
  <c r="F20" i="6"/>
  <c r="D20" i="6"/>
  <c r="B20" i="6"/>
  <c r="AO19" i="6"/>
  <c r="AN19" i="6"/>
  <c r="AM19" i="6"/>
  <c r="AL19" i="6"/>
  <c r="AK19" i="6"/>
  <c r="AJ19" i="6"/>
  <c r="AI19" i="6"/>
  <c r="AH19" i="6"/>
  <c r="AG19" i="6"/>
  <c r="AF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Y44" i="12"/>
  <c r="W44" i="12"/>
  <c r="U44" i="12"/>
  <c r="S44" i="12"/>
  <c r="Q44" i="12"/>
  <c r="J44" i="12"/>
  <c r="H44" i="12"/>
  <c r="F44" i="12"/>
  <c r="D44" i="12"/>
  <c r="B44" i="12"/>
  <c r="AO43" i="12"/>
  <c r="AN43" i="12"/>
  <c r="AM43" i="12"/>
  <c r="AL43" i="12"/>
  <c r="AK43" i="12"/>
  <c r="AJ43" i="12"/>
  <c r="AI43" i="12"/>
  <c r="AH43" i="12"/>
  <c r="AG43" i="12"/>
  <c r="AF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Y32" i="12"/>
  <c r="W32" i="12"/>
  <c r="U32" i="12"/>
  <c r="S32" i="12"/>
  <c r="Q32" i="12"/>
  <c r="J32" i="12"/>
  <c r="H32" i="12"/>
  <c r="F32" i="12"/>
  <c r="D32" i="12"/>
  <c r="B32" i="12"/>
  <c r="AO31" i="12"/>
  <c r="AN31" i="12"/>
  <c r="AM31" i="12"/>
  <c r="AL31" i="12"/>
  <c r="AK31" i="12"/>
  <c r="AJ31" i="12"/>
  <c r="AI31" i="12"/>
  <c r="AH31" i="12"/>
  <c r="AG31" i="12"/>
  <c r="AF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Y20" i="12"/>
  <c r="W20" i="12"/>
  <c r="U20" i="12"/>
  <c r="S20" i="12"/>
  <c r="Q20" i="12"/>
  <c r="J20" i="12"/>
  <c r="H20" i="12"/>
  <c r="F20" i="12"/>
  <c r="D20" i="12"/>
  <c r="B20" i="12"/>
  <c r="AO19" i="12"/>
  <c r="AN19" i="12"/>
  <c r="AM19" i="12"/>
  <c r="AL19" i="12"/>
  <c r="AK19" i="12"/>
  <c r="AJ19" i="12"/>
  <c r="AI19" i="12"/>
  <c r="AH19" i="12"/>
  <c r="AG19" i="12"/>
  <c r="AF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Y44" i="9"/>
  <c r="W44" i="9"/>
  <c r="U44" i="9"/>
  <c r="S44" i="9"/>
  <c r="Q44" i="9"/>
  <c r="J44" i="9"/>
  <c r="H44" i="9"/>
  <c r="F44" i="9"/>
  <c r="D44" i="9"/>
  <c r="B44" i="9"/>
  <c r="AO43" i="9"/>
  <c r="AN43" i="9"/>
  <c r="AM43" i="9"/>
  <c r="AL43" i="9"/>
  <c r="AK43" i="9"/>
  <c r="AJ43" i="9"/>
  <c r="AI43" i="9"/>
  <c r="AH43" i="9"/>
  <c r="AG43" i="9"/>
  <c r="AF43" i="9"/>
  <c r="AO42" i="9"/>
  <c r="AN42" i="9"/>
  <c r="AM42" i="9"/>
  <c r="AL42" i="9"/>
  <c r="AK42" i="9"/>
  <c r="AJ42" i="9"/>
  <c r="AI42" i="9"/>
  <c r="AH42" i="9"/>
  <c r="AG42" i="9"/>
  <c r="AF42" i="9"/>
  <c r="AB42" i="9"/>
  <c r="AA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AB41" i="9"/>
  <c r="AA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AB40" i="9"/>
  <c r="AA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AB39" i="9"/>
  <c r="AA39" i="9"/>
  <c r="M39" i="9"/>
  <c r="L39" i="9"/>
  <c r="Y32" i="9"/>
  <c r="W32" i="9"/>
  <c r="U32" i="9"/>
  <c r="S32" i="9"/>
  <c r="Q32" i="9"/>
  <c r="J32" i="9"/>
  <c r="H32" i="9"/>
  <c r="F32" i="9"/>
  <c r="D32" i="9"/>
  <c r="B32" i="9"/>
  <c r="AO31" i="9"/>
  <c r="AN31" i="9"/>
  <c r="AM31" i="9"/>
  <c r="AL31" i="9"/>
  <c r="AK31" i="9"/>
  <c r="AJ31" i="9"/>
  <c r="AI31" i="9"/>
  <c r="AH31" i="9"/>
  <c r="AG31" i="9"/>
  <c r="AF31" i="9"/>
  <c r="AO30" i="9"/>
  <c r="AN30" i="9"/>
  <c r="AM30" i="9"/>
  <c r="AL30" i="9"/>
  <c r="AK30" i="9"/>
  <c r="AJ30" i="9"/>
  <c r="AI30" i="9"/>
  <c r="AH30" i="9"/>
  <c r="AG30" i="9"/>
  <c r="AF30" i="9"/>
  <c r="AB30" i="9"/>
  <c r="AA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AB29" i="9"/>
  <c r="AA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AB28" i="9"/>
  <c r="AA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AB27" i="9"/>
  <c r="AA27" i="9"/>
  <c r="M27" i="9"/>
  <c r="L27" i="9"/>
  <c r="Y20" i="9"/>
  <c r="W20" i="9"/>
  <c r="U20" i="9"/>
  <c r="S20" i="9"/>
  <c r="Q20" i="9"/>
  <c r="J20" i="9"/>
  <c r="H20" i="9"/>
  <c r="F20" i="9"/>
  <c r="D20" i="9"/>
  <c r="B20" i="9"/>
  <c r="AO19" i="9"/>
  <c r="AN19" i="9"/>
  <c r="AM19" i="9"/>
  <c r="AL19" i="9"/>
  <c r="AK19" i="9"/>
  <c r="AJ19" i="9"/>
  <c r="AI19" i="9"/>
  <c r="AH19" i="9"/>
  <c r="AG19" i="9"/>
  <c r="AF19" i="9"/>
  <c r="AO18" i="9"/>
  <c r="AN18" i="9"/>
  <c r="AM18" i="9"/>
  <c r="AL18" i="9"/>
  <c r="AK18" i="9"/>
  <c r="AJ18" i="9"/>
  <c r="AI18" i="9"/>
  <c r="AH18" i="9"/>
  <c r="AG18" i="9"/>
  <c r="AF18" i="9"/>
  <c r="AB18" i="9"/>
  <c r="AA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AB17" i="9"/>
  <c r="AA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AB16" i="9"/>
  <c r="AA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AB15" i="9"/>
  <c r="AA15" i="9"/>
  <c r="M15" i="9"/>
  <c r="L15" i="9"/>
  <c r="Y44" i="8"/>
  <c r="W44" i="8"/>
  <c r="U44" i="8"/>
  <c r="S44" i="8"/>
  <c r="Q44" i="8"/>
  <c r="J44" i="8"/>
  <c r="H44" i="8"/>
  <c r="F44" i="8"/>
  <c r="D44" i="8"/>
  <c r="B44" i="8"/>
  <c r="AO43" i="8"/>
  <c r="AN43" i="8"/>
  <c r="AM43" i="8"/>
  <c r="AL43" i="8"/>
  <c r="AK43" i="8"/>
  <c r="AJ43" i="8"/>
  <c r="AI43" i="8"/>
  <c r="AH43" i="8"/>
  <c r="AG43" i="8"/>
  <c r="AF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W32" i="8"/>
  <c r="U32" i="8"/>
  <c r="S32" i="8"/>
  <c r="Q32" i="8"/>
  <c r="J32" i="8"/>
  <c r="H32" i="8"/>
  <c r="F32" i="8"/>
  <c r="D32" i="8"/>
  <c r="B32" i="8"/>
  <c r="AO31" i="8"/>
  <c r="AN31" i="8"/>
  <c r="AM31" i="8"/>
  <c r="AL31" i="8"/>
  <c r="AK31" i="8"/>
  <c r="AJ31" i="8"/>
  <c r="AI31" i="8"/>
  <c r="AH31" i="8"/>
  <c r="AG31" i="8"/>
  <c r="AF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W20" i="8"/>
  <c r="U20" i="8"/>
  <c r="S20" i="8"/>
  <c r="Q20" i="8"/>
  <c r="J20" i="8"/>
  <c r="H20" i="8"/>
  <c r="F20" i="8"/>
  <c r="D20" i="8"/>
  <c r="B20" i="8"/>
  <c r="AO19" i="8"/>
  <c r="AN19" i="8"/>
  <c r="AM19" i="8"/>
  <c r="AL19" i="8"/>
  <c r="AK19" i="8"/>
  <c r="AJ19" i="8"/>
  <c r="AI19" i="8"/>
  <c r="AH19" i="8"/>
  <c r="AG19" i="8"/>
  <c r="AF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Y44" i="7"/>
  <c r="W44" i="7"/>
  <c r="U44" i="7"/>
  <c r="S44" i="7"/>
  <c r="Q44" i="7"/>
  <c r="AB42" i="7"/>
  <c r="AA42" i="7"/>
  <c r="AB41" i="7"/>
  <c r="AA41" i="7"/>
  <c r="AC41" i="7" s="1"/>
  <c r="AB40" i="7"/>
  <c r="AA40" i="7"/>
  <c r="AB39" i="7"/>
  <c r="AQ39" i="7" s="1"/>
  <c r="AA39" i="7"/>
  <c r="AP39" i="7" s="1"/>
  <c r="Y32" i="7"/>
  <c r="W32" i="7"/>
  <c r="U32" i="7"/>
  <c r="S32" i="7"/>
  <c r="Q32" i="7"/>
  <c r="AB30" i="7"/>
  <c r="AQ30" i="7" s="1"/>
  <c r="AA30" i="7"/>
  <c r="AP30" i="7" s="1"/>
  <c r="AB29" i="7"/>
  <c r="AQ29" i="7" s="1"/>
  <c r="AA29" i="7"/>
  <c r="AB28" i="7"/>
  <c r="AQ28" i="7" s="1"/>
  <c r="AA28" i="7"/>
  <c r="AP28" i="7" s="1"/>
  <c r="AB27" i="7"/>
  <c r="AQ27" i="7" s="1"/>
  <c r="AA27" i="7"/>
  <c r="Y20" i="7"/>
  <c r="W20" i="7"/>
  <c r="U20" i="7"/>
  <c r="S20" i="7"/>
  <c r="Q20" i="7"/>
  <c r="AB18" i="7"/>
  <c r="AA18" i="7"/>
  <c r="AB17" i="7"/>
  <c r="AA17" i="7"/>
  <c r="AB16" i="7"/>
  <c r="AA16" i="7"/>
  <c r="AB15" i="7"/>
  <c r="AQ15" i="7" s="1"/>
  <c r="AA15" i="7"/>
  <c r="J44" i="7"/>
  <c r="H44" i="7"/>
  <c r="F44" i="7"/>
  <c r="D44" i="7"/>
  <c r="B44" i="7"/>
  <c r="AQ41" i="7"/>
  <c r="J32" i="7"/>
  <c r="H32" i="7"/>
  <c r="F32" i="7"/>
  <c r="D32" i="7"/>
  <c r="B32" i="7"/>
  <c r="J20" i="7"/>
  <c r="H20" i="7"/>
  <c r="F20" i="7"/>
  <c r="D20" i="7"/>
  <c r="B20" i="7"/>
  <c r="AC30" i="9" l="1"/>
  <c r="AR27" i="16"/>
  <c r="AQ30" i="11"/>
  <c r="AF44" i="9"/>
  <c r="AC15" i="7"/>
  <c r="AR15" i="7" s="1"/>
  <c r="AR15" i="16"/>
  <c r="AH20" i="7"/>
  <c r="AR42" i="17"/>
  <c r="AR17" i="17"/>
  <c r="AC41" i="4"/>
  <c r="AC40" i="11"/>
  <c r="AR15" i="17"/>
  <c r="AR40" i="16"/>
  <c r="AR41" i="16"/>
  <c r="AC29" i="9"/>
  <c r="AR29" i="16"/>
  <c r="AP15" i="14"/>
  <c r="AH32" i="11"/>
  <c r="AC40" i="6"/>
  <c r="AQ17" i="6"/>
  <c r="AF32" i="9"/>
  <c r="AC16" i="7"/>
  <c r="AR16" i="7" s="1"/>
  <c r="AR39" i="17"/>
  <c r="AR27" i="17"/>
  <c r="AR32" i="17"/>
  <c r="AR18" i="17"/>
  <c r="AR39" i="16"/>
  <c r="AL44" i="15"/>
  <c r="AH32" i="15"/>
  <c r="AC41" i="14"/>
  <c r="AL32" i="14"/>
  <c r="AC16" i="14"/>
  <c r="AC28" i="11"/>
  <c r="AJ44" i="6"/>
  <c r="AH32" i="6"/>
  <c r="AH44" i="12"/>
  <c r="AL32" i="12"/>
  <c r="AC16" i="12"/>
  <c r="AJ32" i="9"/>
  <c r="AH44" i="8"/>
  <c r="AF44" i="4"/>
  <c r="AN44" i="4"/>
  <c r="AC39" i="4"/>
  <c r="AJ20" i="4"/>
  <c r="AR20" i="17"/>
  <c r="AR42" i="16"/>
  <c r="AR44" i="16"/>
  <c r="AR30" i="16"/>
  <c r="AR18" i="16"/>
  <c r="AJ20" i="14"/>
  <c r="AL20" i="14"/>
  <c r="AJ32" i="11"/>
  <c r="AP29" i="11"/>
  <c r="AH20" i="12"/>
  <c r="AL20" i="8"/>
  <c r="AH44" i="7"/>
  <c r="AJ32" i="7"/>
  <c r="AL32" i="7"/>
  <c r="AN20" i="7"/>
  <c r="AC40" i="4"/>
  <c r="AC29" i="4"/>
  <c r="AF32" i="4"/>
  <c r="AC16" i="4"/>
  <c r="AL20" i="4"/>
  <c r="AR41" i="17"/>
  <c r="AR28" i="17"/>
  <c r="AR29" i="17"/>
  <c r="AR28" i="16"/>
  <c r="AR32" i="16"/>
  <c r="AR16" i="16"/>
  <c r="AC39" i="15"/>
  <c r="AC28" i="15"/>
  <c r="AQ15" i="15"/>
  <c r="AC16" i="15"/>
  <c r="AL20" i="15"/>
  <c r="AC40" i="14"/>
  <c r="AN44" i="14"/>
  <c r="AJ32" i="14"/>
  <c r="AC29" i="14"/>
  <c r="AQ41" i="11"/>
  <c r="AC39" i="11"/>
  <c r="AF32" i="11"/>
  <c r="AN32" i="11"/>
  <c r="AQ15" i="11"/>
  <c r="AF20" i="11"/>
  <c r="AN20" i="11"/>
  <c r="AL32" i="10"/>
  <c r="AF20" i="10"/>
  <c r="AN20" i="10"/>
  <c r="AC29" i="6"/>
  <c r="AN32" i="6"/>
  <c r="AQ27" i="12"/>
  <c r="AC28" i="12"/>
  <c r="AQ29" i="12"/>
  <c r="AP28" i="12"/>
  <c r="AL20" i="12"/>
  <c r="AP16" i="12"/>
  <c r="AQ17" i="12"/>
  <c r="AQ16" i="12"/>
  <c r="AC17" i="12"/>
  <c r="AN20" i="12"/>
  <c r="AP29" i="9"/>
  <c r="AH32" i="9"/>
  <c r="AC18" i="9"/>
  <c r="AJ20" i="9"/>
  <c r="AQ42" i="8"/>
  <c r="AC40" i="8"/>
  <c r="AC42" i="8"/>
  <c r="AJ44" i="8"/>
  <c r="AF44" i="7"/>
  <c r="AN44" i="7"/>
  <c r="AF32" i="7"/>
  <c r="AC30" i="7"/>
  <c r="AR30" i="7" s="1"/>
  <c r="AH32" i="7"/>
  <c r="AC29" i="7"/>
  <c r="AR29" i="7" s="1"/>
  <c r="AC32" i="7"/>
  <c r="AJ20" i="7"/>
  <c r="AJ44" i="4"/>
  <c r="AN32" i="4"/>
  <c r="AR44" i="17"/>
  <c r="AR20" i="16"/>
  <c r="AC18" i="14"/>
  <c r="AL44" i="11"/>
  <c r="AP40" i="11"/>
  <c r="AP30" i="11"/>
  <c r="AC29" i="11"/>
  <c r="AQ17" i="11"/>
  <c r="AQ39" i="10"/>
  <c r="AC39" i="10"/>
  <c r="AC41" i="10"/>
  <c r="AN44" i="10"/>
  <c r="AH20" i="10"/>
  <c r="AP16" i="6"/>
  <c r="AC39" i="12"/>
  <c r="AQ30" i="9"/>
  <c r="AQ18" i="9"/>
  <c r="AP27" i="7"/>
  <c r="AN32" i="7"/>
  <c r="AQ16" i="7"/>
  <c r="AL20" i="7"/>
  <c r="AC18" i="7"/>
  <c r="AR18" i="7" s="1"/>
  <c r="N32" i="14"/>
  <c r="N41" i="14"/>
  <c r="AP40" i="4"/>
  <c r="AH32" i="4"/>
  <c r="AP16" i="4"/>
  <c r="AH20" i="4"/>
  <c r="AC20" i="4"/>
  <c r="AC15" i="15"/>
  <c r="AQ28" i="14"/>
  <c r="AC28" i="14"/>
  <c r="AQ15" i="14"/>
  <c r="AC17" i="14"/>
  <c r="AF20" i="14"/>
  <c r="AN44" i="11"/>
  <c r="AQ27" i="11"/>
  <c r="AC27" i="11"/>
  <c r="AC17" i="11"/>
  <c r="AQ27" i="10"/>
  <c r="AC27" i="10"/>
  <c r="AC29" i="10"/>
  <c r="AF32" i="10"/>
  <c r="AN32" i="10"/>
  <c r="AP18" i="10"/>
  <c r="AC16" i="10"/>
  <c r="AQ39" i="6"/>
  <c r="AQ42" i="6"/>
  <c r="AC42" i="6"/>
  <c r="AQ27" i="6"/>
  <c r="AC28" i="6"/>
  <c r="AQ16" i="6"/>
  <c r="AC16" i="6"/>
  <c r="AC41" i="12"/>
  <c r="AN44" i="12"/>
  <c r="AC40" i="12"/>
  <c r="AJ44" i="12"/>
  <c r="AP29" i="12"/>
  <c r="AC30" i="12"/>
  <c r="AJ32" i="12"/>
  <c r="AP40" i="9"/>
  <c r="AC41" i="9"/>
  <c r="AN44" i="9"/>
  <c r="AQ40" i="9"/>
  <c r="AQ42" i="9"/>
  <c r="AC42" i="9"/>
  <c r="AJ44" i="9"/>
  <c r="AC28" i="8"/>
  <c r="AL32" i="8"/>
  <c r="AP40" i="7"/>
  <c r="AJ44" i="7"/>
  <c r="AQ40" i="7"/>
  <c r="AL44" i="7"/>
  <c r="AQ42" i="7"/>
  <c r="N42" i="4"/>
  <c r="N30" i="4"/>
  <c r="N42" i="15"/>
  <c r="N41" i="15"/>
  <c r="N27" i="15"/>
  <c r="N29" i="15"/>
  <c r="N17" i="15"/>
  <c r="N39" i="14"/>
  <c r="AJ44" i="14"/>
  <c r="N27" i="14"/>
  <c r="N29" i="14"/>
  <c r="N44" i="11"/>
  <c r="N42" i="11"/>
  <c r="N29" i="10"/>
  <c r="N17" i="10"/>
  <c r="N30" i="10"/>
  <c r="N29" i="6"/>
  <c r="N30" i="6"/>
  <c r="N17" i="6"/>
  <c r="N42" i="12"/>
  <c r="N39" i="12"/>
  <c r="N41" i="12"/>
  <c r="N27" i="9"/>
  <c r="N42" i="9"/>
  <c r="N29" i="8"/>
  <c r="N27" i="8"/>
  <c r="AP18" i="8"/>
  <c r="AF20" i="8"/>
  <c r="AN20" i="8"/>
  <c r="N30" i="8"/>
  <c r="AC41" i="8"/>
  <c r="AN44" i="8"/>
  <c r="AC15" i="9"/>
  <c r="AP16" i="9"/>
  <c r="AC17" i="9"/>
  <c r="N18" i="9"/>
  <c r="AC27" i="9"/>
  <c r="AL44" i="9"/>
  <c r="AC29" i="12"/>
  <c r="N30" i="12"/>
  <c r="AN32" i="12"/>
  <c r="AC39" i="6"/>
  <c r="AP40" i="6"/>
  <c r="AQ41" i="6"/>
  <c r="AL44" i="6"/>
  <c r="AQ15" i="10"/>
  <c r="AC28" i="10"/>
  <c r="AQ42" i="10"/>
  <c r="AH44" i="10"/>
  <c r="AQ18" i="11"/>
  <c r="AQ39" i="11"/>
  <c r="AP41" i="11"/>
  <c r="AC42" i="11"/>
  <c r="AJ44" i="11"/>
  <c r="AC30" i="14"/>
  <c r="AQ42" i="14"/>
  <c r="AH44" i="14"/>
  <c r="N18" i="15"/>
  <c r="AC29" i="15"/>
  <c r="AP30" i="15"/>
  <c r="AH44" i="15"/>
  <c r="AQ15" i="4"/>
  <c r="AQ17" i="4"/>
  <c r="AQ27" i="4"/>
  <c r="AQ29" i="4"/>
  <c r="AC30" i="4"/>
  <c r="AJ32" i="4"/>
  <c r="AC42" i="4"/>
  <c r="AC20" i="9"/>
  <c r="N30" i="9"/>
  <c r="AR30" i="9" s="1"/>
  <c r="AN32" i="9"/>
  <c r="AC39" i="9"/>
  <c r="AC15" i="6"/>
  <c r="AC18" i="6"/>
  <c r="AJ20" i="6"/>
  <c r="AN44" i="6"/>
  <c r="AL20" i="10"/>
  <c r="AC30" i="10"/>
  <c r="AJ32" i="10"/>
  <c r="N39" i="10"/>
  <c r="AR39" i="10" s="1"/>
  <c r="AC40" i="10"/>
  <c r="N41" i="10"/>
  <c r="AC42" i="10"/>
  <c r="AJ44" i="10"/>
  <c r="N15" i="11"/>
  <c r="AC16" i="11"/>
  <c r="N17" i="11"/>
  <c r="AC18" i="11"/>
  <c r="AJ20" i="11"/>
  <c r="AQ39" i="14"/>
  <c r="AH20" i="15"/>
  <c r="N39" i="15"/>
  <c r="AC15" i="4"/>
  <c r="AC17" i="4"/>
  <c r="N18" i="4"/>
  <c r="AC27" i="4"/>
  <c r="AL44" i="4"/>
  <c r="AP42" i="7"/>
  <c r="AJ32" i="6"/>
  <c r="AC17" i="10"/>
  <c r="N40" i="11"/>
  <c r="AC15" i="14"/>
  <c r="AN20" i="14"/>
  <c r="AP16" i="8"/>
  <c r="N41" i="8"/>
  <c r="AQ15" i="9"/>
  <c r="AC16" i="9"/>
  <c r="AQ27" i="9"/>
  <c r="AQ29" i="9"/>
  <c r="AQ28" i="12"/>
  <c r="N29" i="12"/>
  <c r="N15" i="6"/>
  <c r="AN20" i="6"/>
  <c r="AP41" i="6"/>
  <c r="AP17" i="10"/>
  <c r="N18" i="10"/>
  <c r="AC15" i="11"/>
  <c r="N18" i="11"/>
  <c r="AP28" i="11"/>
  <c r="AQ29" i="11"/>
  <c r="N39" i="11"/>
  <c r="AQ42" i="11"/>
  <c r="N30" i="14"/>
  <c r="N42" i="14"/>
  <c r="AP40" i="15"/>
  <c r="N44" i="15"/>
  <c r="N15" i="4"/>
  <c r="AC18" i="4"/>
  <c r="N27" i="4"/>
  <c r="AP29" i="4"/>
  <c r="AQ30" i="4"/>
  <c r="AQ40" i="4"/>
  <c r="N39" i="4"/>
  <c r="N15" i="15"/>
  <c r="N30" i="15"/>
  <c r="N18" i="14"/>
  <c r="N17" i="14"/>
  <c r="AL32" i="15"/>
  <c r="AP16" i="15"/>
  <c r="AP18" i="15"/>
  <c r="AP17" i="15"/>
  <c r="AC17" i="15"/>
  <c r="AF20" i="15"/>
  <c r="AN20" i="15"/>
  <c r="AP41" i="15"/>
  <c r="AQ42" i="15"/>
  <c r="AC44" i="15"/>
  <c r="AQ39" i="15"/>
  <c r="AC40" i="15"/>
  <c r="AC42" i="15"/>
  <c r="AJ44" i="15"/>
  <c r="AP29" i="15"/>
  <c r="AQ27" i="15"/>
  <c r="N40" i="14"/>
  <c r="N44" i="14"/>
  <c r="N41" i="11"/>
  <c r="N29" i="11"/>
  <c r="N30" i="11"/>
  <c r="N15" i="10"/>
  <c r="N42" i="10"/>
  <c r="N44" i="10"/>
  <c r="N27" i="10"/>
  <c r="N18" i="6"/>
  <c r="N20" i="6"/>
  <c r="N40" i="6"/>
  <c r="N41" i="6"/>
  <c r="N42" i="6"/>
  <c r="N44" i="6"/>
  <c r="N32" i="6"/>
  <c r="N27" i="6"/>
  <c r="N18" i="12"/>
  <c r="N20" i="12"/>
  <c r="N40" i="12"/>
  <c r="N44" i="12"/>
  <c r="N32" i="12"/>
  <c r="N15" i="9"/>
  <c r="N20" i="9"/>
  <c r="AR20" i="9" s="1"/>
  <c r="N17" i="9"/>
  <c r="N39" i="9"/>
  <c r="N28" i="9"/>
  <c r="N42" i="8"/>
  <c r="N44" i="8"/>
  <c r="N39" i="8"/>
  <c r="AC27" i="8"/>
  <c r="AJ32" i="8"/>
  <c r="AR41" i="7"/>
  <c r="AP41" i="7"/>
  <c r="AP29" i="7"/>
  <c r="N20" i="7"/>
  <c r="AF20" i="7"/>
  <c r="AQ16" i="4"/>
  <c r="AP18" i="4"/>
  <c r="AP17" i="4"/>
  <c r="AQ18" i="4"/>
  <c r="AF20" i="4"/>
  <c r="AN20" i="4"/>
  <c r="AP42" i="4"/>
  <c r="AP41" i="4"/>
  <c r="AQ42" i="4"/>
  <c r="AQ39" i="4"/>
  <c r="AQ41" i="4"/>
  <c r="AH44" i="4"/>
  <c r="AC44" i="4"/>
  <c r="AC28" i="4"/>
  <c r="AC32" i="4"/>
  <c r="AP28" i="4"/>
  <c r="AQ28" i="4"/>
  <c r="AP30" i="4"/>
  <c r="AL32" i="4"/>
  <c r="AQ17" i="15"/>
  <c r="AQ16" i="15"/>
  <c r="AC20" i="15"/>
  <c r="AQ18" i="15"/>
  <c r="AC18" i="15"/>
  <c r="AJ20" i="15"/>
  <c r="AQ41" i="15"/>
  <c r="AQ40" i="15"/>
  <c r="AC41" i="15"/>
  <c r="AN44" i="15"/>
  <c r="AC27" i="15"/>
  <c r="AP28" i="15"/>
  <c r="AQ29" i="15"/>
  <c r="AQ30" i="15"/>
  <c r="AF32" i="15"/>
  <c r="AN32" i="15"/>
  <c r="AQ28" i="15"/>
  <c r="AC32" i="15"/>
  <c r="AC30" i="15"/>
  <c r="AJ32" i="15"/>
  <c r="AP17" i="14"/>
  <c r="AP18" i="14"/>
  <c r="AP16" i="14"/>
  <c r="AQ17" i="14"/>
  <c r="AQ18" i="14"/>
  <c r="AQ16" i="14"/>
  <c r="AH20" i="14"/>
  <c r="AC20" i="14"/>
  <c r="AP41" i="14"/>
  <c r="AC44" i="14"/>
  <c r="AC39" i="14"/>
  <c r="AP40" i="14"/>
  <c r="AQ41" i="14"/>
  <c r="AC42" i="14"/>
  <c r="AL44" i="14"/>
  <c r="AQ27" i="14"/>
  <c r="AP29" i="14"/>
  <c r="AP30" i="14"/>
  <c r="AC27" i="14"/>
  <c r="AP28" i="14"/>
  <c r="AQ29" i="14"/>
  <c r="AQ30" i="14"/>
  <c r="AN32" i="14"/>
  <c r="AH32" i="14"/>
  <c r="AC32" i="14"/>
  <c r="AP16" i="11"/>
  <c r="AQ16" i="11"/>
  <c r="AH20" i="11"/>
  <c r="AC20" i="11"/>
  <c r="AP17" i="11"/>
  <c r="AP18" i="11"/>
  <c r="AL20" i="11"/>
  <c r="AC41" i="11"/>
  <c r="AH44" i="11"/>
  <c r="AC44" i="11"/>
  <c r="AQ28" i="11"/>
  <c r="AC32" i="11"/>
  <c r="AP27" i="11"/>
  <c r="AC30" i="11"/>
  <c r="AL32" i="11"/>
  <c r="AC15" i="10"/>
  <c r="AP16" i="10"/>
  <c r="AQ17" i="10"/>
  <c r="AQ18" i="10"/>
  <c r="AQ16" i="10"/>
  <c r="AC20" i="10"/>
  <c r="AC18" i="10"/>
  <c r="AJ20" i="10"/>
  <c r="AP41" i="10"/>
  <c r="AC44" i="10"/>
  <c r="AP40" i="10"/>
  <c r="AQ41" i="10"/>
  <c r="AQ40" i="10"/>
  <c r="AL44" i="10"/>
  <c r="AP28" i="10"/>
  <c r="AQ29" i="10"/>
  <c r="AQ30" i="10"/>
  <c r="AP29" i="10"/>
  <c r="AP30" i="10"/>
  <c r="AQ28" i="10"/>
  <c r="AH32" i="10"/>
  <c r="AC32" i="10"/>
  <c r="AP29" i="6"/>
  <c r="AQ30" i="6"/>
  <c r="AC32" i="6"/>
  <c r="AC27" i="6"/>
  <c r="AP28" i="6"/>
  <c r="AQ29" i="6"/>
  <c r="AC30" i="6"/>
  <c r="AQ28" i="6"/>
  <c r="AL32" i="6"/>
  <c r="AP39" i="6"/>
  <c r="AC41" i="6"/>
  <c r="AH44" i="6"/>
  <c r="AC44" i="6"/>
  <c r="AL20" i="6"/>
  <c r="AP18" i="6"/>
  <c r="AQ15" i="6"/>
  <c r="AP17" i="6"/>
  <c r="AC17" i="6"/>
  <c r="AH20" i="6"/>
  <c r="AC20" i="6"/>
  <c r="AC15" i="12"/>
  <c r="AQ18" i="12"/>
  <c r="AC20" i="12"/>
  <c r="AQ15" i="12"/>
  <c r="AP17" i="12"/>
  <c r="AC18" i="12"/>
  <c r="AJ20" i="12"/>
  <c r="AQ39" i="12"/>
  <c r="AP41" i="12"/>
  <c r="AQ42" i="12"/>
  <c r="AC44" i="12"/>
  <c r="AP40" i="12"/>
  <c r="AQ41" i="12"/>
  <c r="AC42" i="12"/>
  <c r="AL44" i="12"/>
  <c r="AC27" i="12"/>
  <c r="AP27" i="12"/>
  <c r="AQ30" i="12"/>
  <c r="AH32" i="12"/>
  <c r="AC32" i="12"/>
  <c r="N15" i="12"/>
  <c r="N17" i="12"/>
  <c r="AQ16" i="9"/>
  <c r="AP18" i="9"/>
  <c r="AL20" i="9"/>
  <c r="AP17" i="9"/>
  <c r="AF20" i="9"/>
  <c r="AN20" i="9"/>
  <c r="AP42" i="9"/>
  <c r="AP41" i="9"/>
  <c r="AQ39" i="9"/>
  <c r="AC40" i="9"/>
  <c r="AQ41" i="9"/>
  <c r="AH44" i="9"/>
  <c r="AC44" i="9"/>
  <c r="AC28" i="9"/>
  <c r="AC32" i="9"/>
  <c r="AQ28" i="9"/>
  <c r="AP30" i="9"/>
  <c r="AL32" i="9"/>
  <c r="AP17" i="8"/>
  <c r="AC17" i="8"/>
  <c r="AQ15" i="8"/>
  <c r="AC16" i="8"/>
  <c r="AH20" i="8"/>
  <c r="AQ39" i="8"/>
  <c r="AC39" i="8"/>
  <c r="AQ27" i="8"/>
  <c r="AQ29" i="8"/>
  <c r="AC30" i="8"/>
  <c r="AC29" i="8"/>
  <c r="AF32" i="8"/>
  <c r="AN32" i="8"/>
  <c r="AC15" i="8"/>
  <c r="AQ17" i="8"/>
  <c r="AQ18" i="8"/>
  <c r="AQ16" i="8"/>
  <c r="AC20" i="8"/>
  <c r="AC18" i="8"/>
  <c r="AJ20" i="8"/>
  <c r="AP41" i="8"/>
  <c r="AC44" i="8"/>
  <c r="AQ41" i="8"/>
  <c r="AP40" i="8"/>
  <c r="AQ40" i="8"/>
  <c r="AL44" i="8"/>
  <c r="AP29" i="8"/>
  <c r="AP30" i="8"/>
  <c r="AP28" i="8"/>
  <c r="AQ30" i="8"/>
  <c r="AQ28" i="8"/>
  <c r="AH32" i="8"/>
  <c r="AC32" i="8"/>
  <c r="N17" i="4"/>
  <c r="AP27" i="4"/>
  <c r="N29" i="4"/>
  <c r="AP39" i="4"/>
  <c r="N41" i="4"/>
  <c r="N16" i="4"/>
  <c r="N28" i="4"/>
  <c r="N40" i="4"/>
  <c r="N20" i="4"/>
  <c r="N32" i="4"/>
  <c r="N44" i="4"/>
  <c r="AP15" i="4"/>
  <c r="AP15" i="15"/>
  <c r="AP27" i="15"/>
  <c r="N16" i="15"/>
  <c r="N28" i="15"/>
  <c r="N40" i="15"/>
  <c r="AP42" i="15"/>
  <c r="AP39" i="15"/>
  <c r="AF44" i="15"/>
  <c r="N20" i="15"/>
  <c r="N32" i="15"/>
  <c r="AP27" i="14"/>
  <c r="AQ40" i="14"/>
  <c r="N16" i="14"/>
  <c r="N28" i="14"/>
  <c r="AP42" i="14"/>
  <c r="AP39" i="14"/>
  <c r="N15" i="14"/>
  <c r="AF32" i="14"/>
  <c r="AF44" i="14"/>
  <c r="N20" i="14"/>
  <c r="AP15" i="11"/>
  <c r="AP39" i="11"/>
  <c r="AQ40" i="11"/>
  <c r="N16" i="11"/>
  <c r="N28" i="11"/>
  <c r="AP42" i="11"/>
  <c r="N27" i="11"/>
  <c r="AF44" i="11"/>
  <c r="N20" i="11"/>
  <c r="N32" i="11"/>
  <c r="N16" i="10"/>
  <c r="N28" i="10"/>
  <c r="N40" i="10"/>
  <c r="AP42" i="10"/>
  <c r="AP15" i="10"/>
  <c r="AP27" i="10"/>
  <c r="AP39" i="10"/>
  <c r="AF44" i="10"/>
  <c r="N20" i="10"/>
  <c r="N32" i="10"/>
  <c r="AP15" i="6"/>
  <c r="AP27" i="6"/>
  <c r="AQ40" i="6"/>
  <c r="N16" i="6"/>
  <c r="N28" i="6"/>
  <c r="AP30" i="6"/>
  <c r="AP42" i="6"/>
  <c r="AQ18" i="6"/>
  <c r="AF20" i="6"/>
  <c r="AF32" i="6"/>
  <c r="N39" i="6"/>
  <c r="AF44" i="6"/>
  <c r="AP15" i="12"/>
  <c r="AP39" i="12"/>
  <c r="AQ40" i="12"/>
  <c r="N16" i="12"/>
  <c r="AP18" i="12"/>
  <c r="N28" i="12"/>
  <c r="AF20" i="12"/>
  <c r="N27" i="12"/>
  <c r="AF32" i="12"/>
  <c r="AF44" i="12"/>
  <c r="AP30" i="12"/>
  <c r="AP42" i="12"/>
  <c r="AQ17" i="9"/>
  <c r="AH20" i="9"/>
  <c r="AP28" i="9"/>
  <c r="AP15" i="9"/>
  <c r="AP27" i="9"/>
  <c r="N29" i="9"/>
  <c r="AP39" i="9"/>
  <c r="N41" i="9"/>
  <c r="N16" i="9"/>
  <c r="N40" i="9"/>
  <c r="N32" i="9"/>
  <c r="N44" i="9"/>
  <c r="AP27" i="8"/>
  <c r="AP39" i="8"/>
  <c r="N28" i="8"/>
  <c r="N40" i="8"/>
  <c r="AP42" i="8"/>
  <c r="AP15" i="8"/>
  <c r="AF44" i="8"/>
  <c r="N20" i="8"/>
  <c r="N32" i="8"/>
  <c r="AP15" i="7"/>
  <c r="AQ18" i="7"/>
  <c r="AP17" i="7"/>
  <c r="AQ17" i="7"/>
  <c r="N44" i="7"/>
  <c r="N32" i="7"/>
  <c r="AP16" i="7"/>
  <c r="AC17" i="7"/>
  <c r="AC20" i="7"/>
  <c r="AP18" i="7"/>
  <c r="AC44" i="7"/>
  <c r="AC39" i="7"/>
  <c r="AC40" i="7"/>
  <c r="AC42" i="7"/>
  <c r="AC27" i="7"/>
  <c r="AC28" i="7"/>
  <c r="AR29" i="9" l="1"/>
  <c r="AR16" i="10"/>
  <c r="AR42" i="4"/>
  <c r="AR16" i="12"/>
  <c r="AR40" i="8"/>
  <c r="AR41" i="4"/>
  <c r="AR40" i="6"/>
  <c r="AR40" i="11"/>
  <c r="AR39" i="6"/>
  <c r="AR39" i="4"/>
  <c r="AR41" i="14"/>
  <c r="AR16" i="14"/>
  <c r="AR28" i="11"/>
  <c r="AR15" i="11"/>
  <c r="AR40" i="10"/>
  <c r="AR41" i="10"/>
  <c r="AR42" i="10"/>
  <c r="AR42" i="8"/>
  <c r="AR16" i="9"/>
  <c r="AR44" i="11"/>
  <c r="AR41" i="11"/>
  <c r="AR16" i="11"/>
  <c r="AR28" i="10"/>
  <c r="AR18" i="9"/>
  <c r="AR32" i="15"/>
  <c r="AR39" i="11"/>
  <c r="AR30" i="11"/>
  <c r="AR29" i="11"/>
  <c r="AR32" i="11"/>
  <c r="AR17" i="11"/>
  <c r="AR15" i="10"/>
  <c r="AR29" i="4"/>
  <c r="AR15" i="4"/>
  <c r="AR40" i="4"/>
  <c r="AR28" i="4"/>
  <c r="AR16" i="4"/>
  <c r="AR28" i="15"/>
  <c r="AR28" i="14"/>
  <c r="AR30" i="14"/>
  <c r="AR20" i="14"/>
  <c r="AR27" i="11"/>
  <c r="AR20" i="11"/>
  <c r="AR29" i="10"/>
  <c r="AR27" i="10"/>
  <c r="AR17" i="10"/>
  <c r="AR16" i="6"/>
  <c r="AR41" i="12"/>
  <c r="AR39" i="12"/>
  <c r="AR29" i="12"/>
  <c r="AR15" i="12"/>
  <c r="AR42" i="9"/>
  <c r="AR15" i="9"/>
  <c r="AR32" i="7"/>
  <c r="AR39" i="14"/>
  <c r="AR29" i="6"/>
  <c r="AR17" i="6"/>
  <c r="AR44" i="4"/>
  <c r="AR32" i="4"/>
  <c r="AR39" i="15"/>
  <c r="AR27" i="15"/>
  <c r="AR16" i="15"/>
  <c r="AR15" i="15"/>
  <c r="AR40" i="14"/>
  <c r="AR29" i="14"/>
  <c r="AR18" i="14"/>
  <c r="AR15" i="14"/>
  <c r="AR42" i="11"/>
  <c r="AR28" i="6"/>
  <c r="AR18" i="6"/>
  <c r="AR40" i="12"/>
  <c r="AR28" i="12"/>
  <c r="AR17" i="12"/>
  <c r="AR41" i="9"/>
  <c r="AR39" i="9"/>
  <c r="AR17" i="9"/>
  <c r="AR27" i="8"/>
  <c r="AR20" i="15"/>
  <c r="AR32" i="10"/>
  <c r="AR42" i="6"/>
  <c r="AR30" i="6"/>
  <c r="AR32" i="12"/>
  <c r="AR30" i="12"/>
  <c r="AR27" i="9"/>
  <c r="AR28" i="9"/>
  <c r="AR41" i="8"/>
  <c r="AR18" i="8"/>
  <c r="AR32" i="14"/>
  <c r="AR42" i="12"/>
  <c r="AR15" i="8"/>
  <c r="AR20" i="7"/>
  <c r="AR32" i="6"/>
  <c r="AR15" i="6"/>
  <c r="AR20" i="4"/>
  <c r="AR17" i="4"/>
  <c r="AR18" i="4"/>
  <c r="AR44" i="15"/>
  <c r="AR29" i="15"/>
  <c r="AR18" i="15"/>
  <c r="AR17" i="14"/>
  <c r="AR18" i="11"/>
  <c r="AR30" i="10"/>
  <c r="AR18" i="10"/>
  <c r="AR27" i="6"/>
  <c r="AR27" i="12"/>
  <c r="AR32" i="9"/>
  <c r="AR28" i="8"/>
  <c r="AR17" i="8"/>
  <c r="AR44" i="7"/>
  <c r="AR30" i="4"/>
  <c r="AR41" i="15"/>
  <c r="AR42" i="15"/>
  <c r="AR30" i="15"/>
  <c r="AR17" i="15"/>
  <c r="AR42" i="14"/>
  <c r="AR27" i="14"/>
  <c r="AR44" i="14"/>
  <c r="AR44" i="10"/>
  <c r="AR41" i="6"/>
  <c r="AR20" i="6"/>
  <c r="AR20" i="12"/>
  <c r="AR18" i="12"/>
  <c r="AR44" i="8"/>
  <c r="AR39" i="8"/>
  <c r="AR29" i="8"/>
  <c r="AR30" i="8"/>
  <c r="AR42" i="7"/>
  <c r="AR27" i="7"/>
  <c r="AR28" i="7"/>
  <c r="AR39" i="7"/>
  <c r="AR40" i="7"/>
  <c r="AR27" i="4"/>
  <c r="AR40" i="15"/>
  <c r="AR44" i="6"/>
  <c r="AR44" i="12"/>
  <c r="AR17" i="7"/>
  <c r="AR20" i="10"/>
  <c r="AR40" i="9"/>
  <c r="AR44" i="9"/>
  <c r="AR16" i="8"/>
  <c r="AR20" i="8"/>
  <c r="AR32" i="8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<sst xmlns="http://schemas.openxmlformats.org/spreadsheetml/2006/main" count="3300" uniqueCount="40">
  <si>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</si>
  <si>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</si>
  <si>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</si>
  <si>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</si>
  <si>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</si>
  <si>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</si>
  <si>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</si>
  <si>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</si>
  <si>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</si>
  <si>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</si>
  <si>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</si>
  <si>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</si>
  <si>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</si>
  <si>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</si>
  <si>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</si>
  <si>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</si>
  <si>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</si>
  <si>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</si>
  <si>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</si>
  <si>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</si>
  <si>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</si>
  <si>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</si>
  <si>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</si>
  <si>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</si>
  <si>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</si>
  <si>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</si>
  <si>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</si>
  <si>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</si>
  <si>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</si>
  <si>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</si>
  <si>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</si>
  <si>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</si>
  <si>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</si>
  <si>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</si>
  <si>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</si>
  <si>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</si>
  <si>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</si>
  <si>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</si>
  <si>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</si>
  <si>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2021 T3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</si>
</sst>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9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7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5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4" borderId="26" xfId="3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3" fontId="8" fillId="0" borderId="28" xfId="3" applyNumberFormat="1" applyFont="1" applyFill="1" applyBorder="1" applyAlignment="1">
      <alignment horizontal="center" vertical="center"/>
    </xf>
    <xf numFmtId="3" fontId="7" fillId="3" borderId="26" xfId="2" applyNumberFormat="1" applyFont="1" applyFill="1" applyBorder="1" applyAlignment="1">
      <alignment horizontal="center" vertical="center"/>
    </xf>
    <xf numFmtId="3" fontId="7" fillId="3" borderId="29" xfId="2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24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3" fontId="6" fillId="3" borderId="27" xfId="3" applyNumberFormat="1" applyFont="1" applyFill="1" applyBorder="1" applyAlignment="1">
      <alignment horizontal="center" vertical="center"/>
    </xf>
  </cellXfs>
  <cellStyles count="29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686280</v>
      </c>
      <c r="C15" s="2"/>
      <c r="D15" s="2">
        <v>1029420</v>
      </c>
      <c r="E15" s="2"/>
      <c r="F15" s="2"/>
      <c r="G15" s="2"/>
      <c r="H15" s="2">
        <v>10365530</v>
      </c>
      <c r="I15" s="2"/>
      <c r="J15" s="2">
        <v>0</v>
      </c>
      <c r="K15" s="2"/>
      <c r="L15" s="1">
        <f>B15+D15+F15+H15+J15</f>
        <v>12081230</v>
      </c>
      <c r="M15" s="13">
        <f>C15+E15+G15+I15+K15</f>
        <v>0</v>
      </c>
      <c r="N15" s="14">
        <f>L15+M15</f>
        <v>12081230</v>
      </c>
      <c r="P15" s="3" t="s">
        <v>12</v>
      </c>
      <c r="Q15" s="2">
        <v>361</v>
      </c>
      <c r="R15" s="2">
        <v>0</v>
      </c>
      <c r="S15" s="2">
        <v>133</v>
      </c>
      <c r="T15" s="2">
        <v>0</v>
      </c>
      <c r="U15" s="2">
        <v>0</v>
      </c>
      <c r="V15" s="2">
        <v>0</v>
      </c>
      <c r="W15" s="2">
        <v>4552</v>
      </c>
      <c r="X15" s="2">
        <v>0</v>
      </c>
      <c r="Y15" s="2">
        <v>533</v>
      </c>
      <c r="Z15" s="2">
        <v>0</v>
      </c>
      <c r="AA15" s="1">
        <f>Q15+S15+U15+W15+Y15</f>
        <v>5579</v>
      </c>
      <c r="AB15" s="13">
        <f>R15+T15+V15+X15+Z15</f>
        <v>0</v>
      </c>
      <c r="AC15" s="14">
        <f>AA15+AB15</f>
        <v>5579</v>
      </c>
      <c r="AE15" s="3" t="s">
        <v>12</v>
      </c>
      <c r="AF15" s="2">
        <f>IFERROR(B15/Q15, "N.A.")</f>
        <v>1901.0526315789473</v>
      </c>
      <c r="AG15" s="2" t="str">
        <f t="shared" ref="AG15:AP19" si="0">IFERROR(C15/R15, "N.A.")</f>
        <v>N.A.</v>
      </c>
      <c r="AH15" s="2">
        <f t="shared" si="0"/>
        <v>7740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2277.1375219683655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2165.4830614805519</v>
      </c>
      <c r="AQ15" s="13" t="str">
        <f t="shared" ref="AQ15" si="1">IFERROR(M15/AB15, "N.A.")</f>
        <v>N.A.</v>
      </c>
      <c r="AR15" s="14">
        <f t="shared" ref="AR15" si="2">IFERROR(N15/AC15, "N.A.")</f>
        <v>2165.4830614805519</v>
      </c>
    </row>
    <row r="16" spans="1:44" ht="15" customHeight="1" thickBot="1" x14ac:dyDescent="0.3">
      <c r="A16" s="3" t="s">
        <v>13</v>
      </c>
      <c r="B16" s="2">
        <v>3445805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L18" si="3">B16+D16+F16+H16+J16</f>
        <v>3445805</v>
      </c>
      <c r="M16" s="13">
        <f t="shared" ref="M16:M18" si="4">C16+E16+G16+I16+K16</f>
        <v>0</v>
      </c>
      <c r="N16" s="14">
        <f t="shared" ref="N16:N18" si="5">L16+M16</f>
        <v>3445805</v>
      </c>
      <c r="P16" s="3" t="s">
        <v>13</v>
      </c>
      <c r="Q16" s="2">
        <v>536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A18" si="6">Q16+S16+U16+W16+Y16</f>
        <v>536</v>
      </c>
      <c r="AB16" s="13">
        <f t="shared" ref="AB16:AB18" si="7">R16+T16+V16+X16+Z16</f>
        <v>0</v>
      </c>
      <c r="AC16" s="14">
        <f t="shared" ref="AC16:AC18" si="8">AA16+AB16</f>
        <v>536</v>
      </c>
      <c r="AE16" s="3" t="s">
        <v>13</v>
      </c>
      <c r="AF16" s="2">
        <f t="shared" ref="AF16:AF19" si="9">IFERROR(B16/Q16, "N.A.")</f>
        <v>6428.7406716417909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ref="AP16:AP18" si="10">IFERROR(L16/AA16, "N.A.")</f>
        <v>6428.7406716417909</v>
      </c>
      <c r="AQ16" s="13" t="str">
        <f t="shared" ref="AQ16:AQ18" si="11">IFERROR(M16/AB16, "N.A.")</f>
        <v>N.A.</v>
      </c>
      <c r="AR16" s="14">
        <f t="shared" ref="AR16:AR18" si="12">IFERROR(N16/AC16, "N.A.")</f>
        <v>6428.7406716417909</v>
      </c>
    </row>
    <row r="17" spans="1:44" ht="15" customHeight="1" thickBot="1" x14ac:dyDescent="0.3">
      <c r="A17" s="3" t="s">
        <v>14</v>
      </c>
      <c r="B17" s="2">
        <v>18630889.999999996</v>
      </c>
      <c r="C17" s="2">
        <v>97127200</v>
      </c>
      <c r="D17" s="2">
        <v>6022200.0000000009</v>
      </c>
      <c r="E17" s="2"/>
      <c r="F17" s="2"/>
      <c r="G17" s="2">
        <v>6414500</v>
      </c>
      <c r="H17" s="2"/>
      <c r="I17" s="2">
        <v>18600999.999999996</v>
      </c>
      <c r="J17" s="2">
        <v>0</v>
      </c>
      <c r="K17" s="2"/>
      <c r="L17" s="1">
        <f t="shared" si="3"/>
        <v>24653089.999999996</v>
      </c>
      <c r="M17" s="13">
        <f t="shared" si="4"/>
        <v>122142700</v>
      </c>
      <c r="N17" s="14">
        <f t="shared" si="5"/>
        <v>146795790</v>
      </c>
      <c r="P17" s="3" t="s">
        <v>14</v>
      </c>
      <c r="Q17" s="2">
        <v>5082</v>
      </c>
      <c r="R17" s="2">
        <v>17265</v>
      </c>
      <c r="S17" s="2">
        <v>2901</v>
      </c>
      <c r="T17" s="2">
        <v>0</v>
      </c>
      <c r="U17" s="2">
        <v>0</v>
      </c>
      <c r="V17" s="2">
        <v>1861</v>
      </c>
      <c r="W17" s="2">
        <v>0</v>
      </c>
      <c r="X17" s="2">
        <v>3343</v>
      </c>
      <c r="Y17" s="2">
        <v>362</v>
      </c>
      <c r="Z17" s="2">
        <v>0</v>
      </c>
      <c r="AA17" s="1">
        <f t="shared" si="6"/>
        <v>8345</v>
      </c>
      <c r="AB17" s="13">
        <f t="shared" si="7"/>
        <v>22469</v>
      </c>
      <c r="AC17" s="14">
        <f t="shared" si="8"/>
        <v>30814</v>
      </c>
      <c r="AE17" s="3" t="s">
        <v>14</v>
      </c>
      <c r="AF17" s="2">
        <f t="shared" si="9"/>
        <v>3666.0547028728838</v>
      </c>
      <c r="AG17" s="2">
        <f t="shared" si="0"/>
        <v>5625.6704315088327</v>
      </c>
      <c r="AH17" s="2">
        <f t="shared" si="0"/>
        <v>2075.9048603929682</v>
      </c>
      <c r="AI17" s="2" t="str">
        <f t="shared" si="0"/>
        <v>N.A.</v>
      </c>
      <c r="AJ17" s="2" t="str">
        <f t="shared" si="0"/>
        <v>N.A.</v>
      </c>
      <c r="AK17" s="2">
        <f t="shared" si="0"/>
        <v>3446.8027941966684</v>
      </c>
      <c r="AL17" s="2" t="str">
        <f t="shared" si="0"/>
        <v>N.A.</v>
      </c>
      <c r="AM17" s="2">
        <f t="shared" si="0"/>
        <v>5564.1639246186051</v>
      </c>
      <c r="AN17" s="2">
        <f t="shared" si="0"/>
        <v>0</v>
      </c>
      <c r="AO17" s="2" t="str">
        <f t="shared" si="0"/>
        <v>N.A.</v>
      </c>
      <c r="AP17" s="15">
        <f t="shared" si="10"/>
        <v>2954.234871180347</v>
      </c>
      <c r="AQ17" s="13">
        <f t="shared" si="11"/>
        <v>5436.0541190084114</v>
      </c>
      <c r="AR17" s="14">
        <f t="shared" si="12"/>
        <v>4763.9316544427857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3"/>
        <v>0</v>
      </c>
      <c r="M18" s="13">
        <f t="shared" si="4"/>
        <v>0</v>
      </c>
      <c r="N18" s="14">
        <f t="shared" si="5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6"/>
        <v>0</v>
      </c>
      <c r="AB18" s="13">
        <f t="shared" si="7"/>
        <v>0</v>
      </c>
      <c r="AC18" s="21">
        <f t="shared" si="8"/>
        <v>0</v>
      </c>
      <c r="AE18" s="3" t="s">
        <v>15</v>
      </c>
      <c r="AF18" s="2" t="str">
        <f t="shared" si="9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10"/>
        <v>N.A.</v>
      </c>
      <c r="AQ18" s="13" t="str">
        <f t="shared" si="11"/>
        <v>N.A.</v>
      </c>
      <c r="AR18" s="14" t="str">
        <f t="shared" si="12"/>
        <v>N.A.</v>
      </c>
    </row>
    <row r="19" spans="1:44" ht="15" customHeight="1" thickBot="1" x14ac:dyDescent="0.3">
      <c r="A19" s="4" t="s">
        <v>16</v>
      </c>
      <c r="B19" s="2">
        <v>22762975</v>
      </c>
      <c r="C19" s="2">
        <v>97127200</v>
      </c>
      <c r="D19" s="2">
        <v>7051619.9999999991</v>
      </c>
      <c r="E19" s="2"/>
      <c r="F19" s="2"/>
      <c r="G19" s="2">
        <v>6414500</v>
      </c>
      <c r="H19" s="2">
        <v>10365530</v>
      </c>
      <c r="I19" s="2">
        <v>18600999.999999996</v>
      </c>
      <c r="J19" s="2">
        <v>0</v>
      </c>
      <c r="K19" s="2"/>
      <c r="L19" s="1">
        <f t="shared" ref="L19" si="13">B19+D19+F19+H19+J19</f>
        <v>40180125</v>
      </c>
      <c r="M19" s="13">
        <f t="shared" ref="M19" si="14">C19+E19+G19+I19+K19</f>
        <v>122142700</v>
      </c>
      <c r="N19" s="21">
        <f t="shared" ref="N19" si="15">L19+M19</f>
        <v>162322825</v>
      </c>
      <c r="P19" s="4" t="s">
        <v>16</v>
      </c>
      <c r="Q19" s="2">
        <v>5979</v>
      </c>
      <c r="R19" s="2">
        <v>17265</v>
      </c>
      <c r="S19" s="2">
        <v>3034</v>
      </c>
      <c r="T19" s="2">
        <v>0</v>
      </c>
      <c r="U19" s="2">
        <v>0</v>
      </c>
      <c r="V19" s="2">
        <v>1861</v>
      </c>
      <c r="W19" s="2">
        <v>4552</v>
      </c>
      <c r="X19" s="2">
        <v>3343</v>
      </c>
      <c r="Y19" s="2">
        <v>895</v>
      </c>
      <c r="Z19" s="2">
        <v>0</v>
      </c>
      <c r="AA19" s="1">
        <f t="shared" ref="AA19" si="16">Q19+S19+U19+W19+Y19</f>
        <v>14460</v>
      </c>
      <c r="AB19" s="13">
        <f t="shared" ref="AB19" si="17">R19+T19+V19+X19+Z19</f>
        <v>22469</v>
      </c>
      <c r="AC19" s="14">
        <f t="shared" ref="AC19" si="18">AA19+AB19</f>
        <v>36929</v>
      </c>
      <c r="AE19" s="4" t="s">
        <v>16</v>
      </c>
      <c r="AF19" s="2">
        <f t="shared" si="9"/>
        <v>3807.1542063890283</v>
      </c>
      <c r="AG19" s="2">
        <f t="shared" si="0"/>
        <v>5625.6704315088327</v>
      </c>
      <c r="AH19" s="2">
        <f t="shared" si="0"/>
        <v>2324.1990771259061</v>
      </c>
      <c r="AI19" s="2" t="str">
        <f t="shared" si="0"/>
        <v>N.A.</v>
      </c>
      <c r="AJ19" s="2" t="str">
        <f t="shared" si="0"/>
        <v>N.A.</v>
      </c>
      <c r="AK19" s="2">
        <f t="shared" si="0"/>
        <v>3446.8027941966684</v>
      </c>
      <c r="AL19" s="2">
        <f t="shared" si="0"/>
        <v>2277.1375219683655</v>
      </c>
      <c r="AM19" s="2">
        <f t="shared" si="0"/>
        <v>5564.1639246186051</v>
      </c>
      <c r="AN19" s="2">
        <f t="shared" si="0"/>
        <v>0</v>
      </c>
      <c r="AO19" s="2" t="str">
        <f t="shared" si="0"/>
        <v>N.A.</v>
      </c>
      <c r="AP19" s="15">
        <f t="shared" ref="AP19" si="19">IFERROR(L19/AA19, "N.A.")</f>
        <v>2778.7085062240662</v>
      </c>
      <c r="AQ19" s="13">
        <f t="shared" ref="AQ19" si="20">IFERROR(M19/AB19, "N.A.")</f>
        <v>5436.0541190084114</v>
      </c>
      <c r="AR19" s="14">
        <f t="shared" ref="AR19" si="21">IFERROR(N19/AC19, "N.A.")</f>
        <v>4395.5380595196184</v>
      </c>
    </row>
    <row r="20" spans="1:44" ht="15" customHeight="1" thickBot="1" x14ac:dyDescent="0.3">
      <c r="A20" s="5" t="s">
        <v>0</v>
      </c>
      <c r="B20" s="42">
        <f>B19+C19</f>
        <v>119890175</v>
      </c>
      <c r="C20" s="43"/>
      <c r="D20" s="42">
        <f>D19+E19</f>
        <v>7051619.9999999991</v>
      </c>
      <c r="E20" s="43"/>
      <c r="F20" s="42">
        <f>F19+G19</f>
        <v>6414500</v>
      </c>
      <c r="G20" s="43"/>
      <c r="H20" s="42">
        <f>H19+I19</f>
        <v>28966529.999999996</v>
      </c>
      <c r="I20" s="43"/>
      <c r="J20" s="42">
        <f>J19+K19</f>
        <v>0</v>
      </c>
      <c r="K20" s="43"/>
      <c r="L20" s="42">
        <f>L19+M19</f>
        <v>162322825</v>
      </c>
      <c r="M20" s="46"/>
      <c r="N20" s="22">
        <f>B20+D20+F20+H20+J20</f>
        <v>162322825</v>
      </c>
      <c r="P20" s="5" t="s">
        <v>0</v>
      </c>
      <c r="Q20" s="42">
        <f>Q19+R19</f>
        <v>23244</v>
      </c>
      <c r="R20" s="43"/>
      <c r="S20" s="42">
        <f>S19+T19</f>
        <v>3034</v>
      </c>
      <c r="T20" s="43"/>
      <c r="U20" s="42">
        <f>U19+V19</f>
        <v>1861</v>
      </c>
      <c r="V20" s="43"/>
      <c r="W20" s="42">
        <f>W19+X19</f>
        <v>7895</v>
      </c>
      <c r="X20" s="43"/>
      <c r="Y20" s="42">
        <f>Y19+Z19</f>
        <v>895</v>
      </c>
      <c r="Z20" s="43"/>
      <c r="AA20" s="42">
        <f>AA19+AB19</f>
        <v>36929</v>
      </c>
      <c r="AB20" s="43"/>
      <c r="AC20" s="23">
        <f>Q20+S20+U20+W20+Y20</f>
        <v>36929</v>
      </c>
      <c r="AE20" s="5" t="s">
        <v>0</v>
      </c>
      <c r="AF20" s="44">
        <f>IFERROR(B20/Q20,"N.A.")</f>
        <v>5157.8977370504217</v>
      </c>
      <c r="AG20" s="45"/>
      <c r="AH20" s="44">
        <f>IFERROR(D20/S20,"N.A.")</f>
        <v>2324.1990771259061</v>
      </c>
      <c r="AI20" s="45"/>
      <c r="AJ20" s="44">
        <f>IFERROR(F20/U20,"N.A.")</f>
        <v>3446.8027941966684</v>
      </c>
      <c r="AK20" s="45"/>
      <c r="AL20" s="44">
        <f>IFERROR(H20/W20,"N.A.")</f>
        <v>3668.9715009499678</v>
      </c>
      <c r="AM20" s="45"/>
      <c r="AN20" s="44">
        <f>IFERROR(J20/Y20,"N.A.")</f>
        <v>0</v>
      </c>
      <c r="AO20" s="45"/>
      <c r="AP20" s="44">
        <f>IFERROR(L20/AA20,"N.A.")</f>
        <v>4395.5380595196184</v>
      </c>
      <c r="AQ20" s="45"/>
      <c r="AR20" s="16">
        <f>IFERROR(N20/AC20, "N.A.")</f>
        <v>4395.5380595196184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0</v>
      </c>
      <c r="C27" s="2"/>
      <c r="D27" s="2">
        <v>1029420</v>
      </c>
      <c r="E27" s="2"/>
      <c r="F27" s="2"/>
      <c r="G27" s="2"/>
      <c r="H27" s="2">
        <v>4565310</v>
      </c>
      <c r="I27" s="2"/>
      <c r="J27" s="2">
        <v>0</v>
      </c>
      <c r="K27" s="2"/>
      <c r="L27" s="1">
        <f>B27+D27+F27+H27+J27</f>
        <v>5594730</v>
      </c>
      <c r="M27" s="13">
        <f>C27+E27+G27+I27+K27</f>
        <v>0</v>
      </c>
      <c r="N27" s="14">
        <f>L27+M27</f>
        <v>5594730</v>
      </c>
      <c r="P27" s="3" t="s">
        <v>12</v>
      </c>
      <c r="Q27" s="2">
        <v>228</v>
      </c>
      <c r="R27" s="2">
        <v>0</v>
      </c>
      <c r="S27" s="2">
        <v>133</v>
      </c>
      <c r="T27" s="2">
        <v>0</v>
      </c>
      <c r="U27" s="2">
        <v>0</v>
      </c>
      <c r="V27" s="2">
        <v>0</v>
      </c>
      <c r="W27" s="2">
        <v>1713</v>
      </c>
      <c r="X27" s="2">
        <v>0</v>
      </c>
      <c r="Y27" s="2">
        <v>228</v>
      </c>
      <c r="Z27" s="2">
        <v>0</v>
      </c>
      <c r="AA27" s="1">
        <f>Q27+S27+U27+W27+Y27</f>
        <v>2302</v>
      </c>
      <c r="AB27" s="13">
        <f>R27+T27+V27+X27+Z27</f>
        <v>0</v>
      </c>
      <c r="AC27" s="14">
        <f>AA27+AB27</f>
        <v>2302</v>
      </c>
      <c r="AE27" s="3" t="s">
        <v>12</v>
      </c>
      <c r="AF27" s="2">
        <f>IFERROR(B27/Q27, "N.A.")</f>
        <v>0</v>
      </c>
      <c r="AG27" s="2" t="str">
        <f t="shared" ref="AG27:AG31" si="22">IFERROR(C27/R27, "N.A.")</f>
        <v>N.A.</v>
      </c>
      <c r="AH27" s="2">
        <f t="shared" ref="AH27:AH31" si="23">IFERROR(D27/S27, "N.A.")</f>
        <v>7740</v>
      </c>
      <c r="AI27" s="2" t="str">
        <f t="shared" ref="AI27:AI31" si="24">IFERROR(E27/T27, "N.A.")</f>
        <v>N.A.</v>
      </c>
      <c r="AJ27" s="2" t="str">
        <f t="shared" ref="AJ27:AJ31" si="25">IFERROR(F27/U27, "N.A.")</f>
        <v>N.A.</v>
      </c>
      <c r="AK27" s="2" t="str">
        <f t="shared" ref="AK27:AK31" si="26">IFERROR(G27/V27, "N.A.")</f>
        <v>N.A.</v>
      </c>
      <c r="AL27" s="2">
        <f t="shared" ref="AL27:AL31" si="27">IFERROR(H27/W27, "N.A.")</f>
        <v>2665.0963222416813</v>
      </c>
      <c r="AM27" s="2" t="str">
        <f t="shared" ref="AM27:AM31" si="28">IFERROR(I27/X27, "N.A.")</f>
        <v>N.A.</v>
      </c>
      <c r="AN27" s="2">
        <f t="shared" ref="AN27:AN31" si="29">IFERROR(J27/Y27, "N.A.")</f>
        <v>0</v>
      </c>
      <c r="AO27" s="2" t="str">
        <f t="shared" ref="AO27:AO31" si="30">IFERROR(K27/Z27, "N.A.")</f>
        <v>N.A.</v>
      </c>
      <c r="AP27" s="15">
        <f t="shared" ref="AP27:AP30" si="31">IFERROR(L27/AA27, "N.A.")</f>
        <v>2430.377932232841</v>
      </c>
      <c r="AQ27" s="13" t="str">
        <f t="shared" ref="AQ27:AQ30" si="32">IFERROR(M27/AB27, "N.A.")</f>
        <v>N.A.</v>
      </c>
      <c r="AR27" s="14">
        <f t="shared" ref="AR27:AR30" si="33">IFERROR(N27/AC27, "N.A.")</f>
        <v>2430.377932232841</v>
      </c>
    </row>
    <row r="28" spans="1:44" ht="15" customHeight="1" thickBot="1" x14ac:dyDescent="0.3">
      <c r="A28" s="3" t="s">
        <v>13</v>
      </c>
      <c r="B28" s="2">
        <v>1677000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L30" si="34">B28+D28+F28+H28+J28</f>
        <v>1677000</v>
      </c>
      <c r="M28" s="13">
        <f t="shared" ref="M28:M30" si="35">C28+E28+G28+I28+K28</f>
        <v>0</v>
      </c>
      <c r="N28" s="14">
        <f t="shared" ref="N28:N30" si="36">L28+M28</f>
        <v>1677000</v>
      </c>
      <c r="P28" s="3" t="s">
        <v>13</v>
      </c>
      <c r="Q28" s="2">
        <v>156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37">Q28+S28+U28+W28+Y28</f>
        <v>156</v>
      </c>
      <c r="AB28" s="13">
        <f t="shared" ref="AB28:AB30" si="38">R28+T28+V28+X28+Z28</f>
        <v>0</v>
      </c>
      <c r="AC28" s="14">
        <f t="shared" ref="AC28:AC30" si="39">AA28+AB28</f>
        <v>156</v>
      </c>
      <c r="AE28" s="3" t="s">
        <v>13</v>
      </c>
      <c r="AF28" s="2">
        <f t="shared" ref="AF28:AF31" si="40">IFERROR(B28/Q28, "N.A.")</f>
        <v>10750</v>
      </c>
      <c r="AG28" s="2" t="str">
        <f t="shared" si="22"/>
        <v>N.A.</v>
      </c>
      <c r="AH28" s="2" t="str">
        <f t="shared" si="23"/>
        <v>N.A.</v>
      </c>
      <c r="AI28" s="2" t="str">
        <f t="shared" si="24"/>
        <v>N.A.</v>
      </c>
      <c r="AJ28" s="2" t="str">
        <f t="shared" si="25"/>
        <v>N.A.</v>
      </c>
      <c r="AK28" s="2" t="str">
        <f t="shared" si="26"/>
        <v>N.A.</v>
      </c>
      <c r="AL28" s="2" t="str">
        <f t="shared" si="27"/>
        <v>N.A.</v>
      </c>
      <c r="AM28" s="2" t="str">
        <f t="shared" si="28"/>
        <v>N.A.</v>
      </c>
      <c r="AN28" s="2" t="str">
        <f t="shared" si="29"/>
        <v>N.A.</v>
      </c>
      <c r="AO28" s="2" t="str">
        <f t="shared" si="30"/>
        <v>N.A.</v>
      </c>
      <c r="AP28" s="15">
        <f t="shared" si="31"/>
        <v>10750</v>
      </c>
      <c r="AQ28" s="13" t="str">
        <f t="shared" si="32"/>
        <v>N.A.</v>
      </c>
      <c r="AR28" s="14">
        <f t="shared" si="33"/>
        <v>10750</v>
      </c>
    </row>
    <row r="29" spans="1:44" ht="15" customHeight="1" thickBot="1" x14ac:dyDescent="0.3">
      <c r="A29" s="3" t="s">
        <v>14</v>
      </c>
      <c r="B29" s="2">
        <v>984200</v>
      </c>
      <c r="C29" s="2">
        <v>70267600</v>
      </c>
      <c r="D29" s="2">
        <v>5450300</v>
      </c>
      <c r="E29" s="2"/>
      <c r="F29" s="2"/>
      <c r="G29" s="2">
        <v>4854500</v>
      </c>
      <c r="H29" s="2"/>
      <c r="I29" s="2">
        <v>15169600</v>
      </c>
      <c r="J29" s="2"/>
      <c r="K29" s="2"/>
      <c r="L29" s="1">
        <f t="shared" si="34"/>
        <v>6434500</v>
      </c>
      <c r="M29" s="13">
        <f t="shared" si="35"/>
        <v>90291700</v>
      </c>
      <c r="N29" s="14">
        <f t="shared" si="36"/>
        <v>96726200</v>
      </c>
      <c r="P29" s="3" t="s">
        <v>14</v>
      </c>
      <c r="Q29" s="2">
        <v>2144</v>
      </c>
      <c r="R29" s="2">
        <v>10947</v>
      </c>
      <c r="S29" s="2">
        <v>2374</v>
      </c>
      <c r="T29" s="2">
        <v>0</v>
      </c>
      <c r="U29" s="2">
        <v>0</v>
      </c>
      <c r="V29" s="2">
        <v>1400</v>
      </c>
      <c r="W29" s="2">
        <v>0</v>
      </c>
      <c r="X29" s="2">
        <v>2245</v>
      </c>
      <c r="Y29" s="2">
        <v>0</v>
      </c>
      <c r="Z29" s="2">
        <v>0</v>
      </c>
      <c r="AA29" s="1">
        <f t="shared" si="37"/>
        <v>4518</v>
      </c>
      <c r="AB29" s="13">
        <f t="shared" si="38"/>
        <v>14592</v>
      </c>
      <c r="AC29" s="14">
        <f t="shared" si="39"/>
        <v>19110</v>
      </c>
      <c r="AE29" s="3" t="s">
        <v>14</v>
      </c>
      <c r="AF29" s="2">
        <f t="shared" si="40"/>
        <v>459.04850746268659</v>
      </c>
      <c r="AG29" s="2">
        <f t="shared" si="22"/>
        <v>6418.8910203708774</v>
      </c>
      <c r="AH29" s="2">
        <f t="shared" si="23"/>
        <v>2295.8298230834034</v>
      </c>
      <c r="AI29" s="2" t="str">
        <f t="shared" si="24"/>
        <v>N.A.</v>
      </c>
      <c r="AJ29" s="2" t="str">
        <f t="shared" si="25"/>
        <v>N.A.</v>
      </c>
      <c r="AK29" s="2">
        <f t="shared" si="26"/>
        <v>3467.5</v>
      </c>
      <c r="AL29" s="2" t="str">
        <f t="shared" si="27"/>
        <v>N.A.</v>
      </c>
      <c r="AM29" s="2">
        <f t="shared" si="28"/>
        <v>6757.0601336302898</v>
      </c>
      <c r="AN29" s="2" t="str">
        <f t="shared" si="29"/>
        <v>N.A.</v>
      </c>
      <c r="AO29" s="2" t="str">
        <f t="shared" si="30"/>
        <v>N.A.</v>
      </c>
      <c r="AP29" s="15">
        <f t="shared" si="31"/>
        <v>1424.1921204072598</v>
      </c>
      <c r="AQ29" s="13">
        <f t="shared" si="32"/>
        <v>6187.7535635964914</v>
      </c>
      <c r="AR29" s="14">
        <f t="shared" si="33"/>
        <v>5061.548927263213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34"/>
        <v>0</v>
      </c>
      <c r="M30" s="13">
        <f t="shared" si="35"/>
        <v>0</v>
      </c>
      <c r="N30" s="14">
        <f t="shared" si="36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37"/>
        <v>0</v>
      </c>
      <c r="AB30" s="13">
        <f t="shared" si="38"/>
        <v>0</v>
      </c>
      <c r="AC30" s="21">
        <f t="shared" si="39"/>
        <v>0</v>
      </c>
      <c r="AE30" s="3" t="s">
        <v>15</v>
      </c>
      <c r="AF30" s="2" t="str">
        <f t="shared" si="40"/>
        <v>N.A.</v>
      </c>
      <c r="AG30" s="2" t="str">
        <f t="shared" si="22"/>
        <v>N.A.</v>
      </c>
      <c r="AH30" s="2" t="str">
        <f t="shared" si="23"/>
        <v>N.A.</v>
      </c>
      <c r="AI30" s="2" t="str">
        <f t="shared" si="24"/>
        <v>N.A.</v>
      </c>
      <c r="AJ30" s="2" t="str">
        <f t="shared" si="25"/>
        <v>N.A.</v>
      </c>
      <c r="AK30" s="2" t="str">
        <f t="shared" si="26"/>
        <v>N.A.</v>
      </c>
      <c r="AL30" s="2" t="str">
        <f t="shared" si="27"/>
        <v>N.A.</v>
      </c>
      <c r="AM30" s="2" t="str">
        <f t="shared" si="28"/>
        <v>N.A.</v>
      </c>
      <c r="AN30" s="2" t="str">
        <f t="shared" si="29"/>
        <v>N.A.</v>
      </c>
      <c r="AO30" s="2" t="str">
        <f t="shared" si="30"/>
        <v>N.A.</v>
      </c>
      <c r="AP30" s="15" t="str">
        <f t="shared" si="31"/>
        <v>N.A.</v>
      </c>
      <c r="AQ30" s="13" t="str">
        <f t="shared" si="32"/>
        <v>N.A.</v>
      </c>
      <c r="AR30" s="14" t="str">
        <f t="shared" si="33"/>
        <v>N.A.</v>
      </c>
    </row>
    <row r="31" spans="1:44" ht="15" customHeight="1" thickBot="1" x14ac:dyDescent="0.3">
      <c r="A31" s="4" t="s">
        <v>16</v>
      </c>
      <c r="B31" s="2">
        <v>2661199.9999999991</v>
      </c>
      <c r="C31" s="2">
        <v>70267600</v>
      </c>
      <c r="D31" s="2">
        <v>6479720</v>
      </c>
      <c r="E31" s="2"/>
      <c r="F31" s="2"/>
      <c r="G31" s="2">
        <v>4854500</v>
      </c>
      <c r="H31" s="2">
        <v>4565310</v>
      </c>
      <c r="I31" s="2">
        <v>15169600</v>
      </c>
      <c r="J31" s="2">
        <v>0</v>
      </c>
      <c r="K31" s="2"/>
      <c r="L31" s="1">
        <f t="shared" ref="L31" si="41">B31+D31+F31+H31+J31</f>
        <v>13706230</v>
      </c>
      <c r="M31" s="13">
        <f t="shared" ref="M31" si="42">C31+E31+G31+I31+K31</f>
        <v>90291700</v>
      </c>
      <c r="N31" s="21">
        <f t="shared" ref="N31" si="43">L31+M31</f>
        <v>103997930</v>
      </c>
      <c r="P31" s="4" t="s">
        <v>16</v>
      </c>
      <c r="Q31" s="2">
        <v>2528</v>
      </c>
      <c r="R31" s="2">
        <v>10947</v>
      </c>
      <c r="S31" s="2">
        <v>2507</v>
      </c>
      <c r="T31" s="2">
        <v>0</v>
      </c>
      <c r="U31" s="2">
        <v>0</v>
      </c>
      <c r="V31" s="2">
        <v>1400</v>
      </c>
      <c r="W31" s="2">
        <v>1713</v>
      </c>
      <c r="X31" s="2">
        <v>2245</v>
      </c>
      <c r="Y31" s="2">
        <v>228</v>
      </c>
      <c r="Z31" s="2">
        <v>0</v>
      </c>
      <c r="AA31" s="1">
        <f t="shared" ref="AA31" si="44">Q31+S31+U31+W31+Y31</f>
        <v>6976</v>
      </c>
      <c r="AB31" s="13">
        <f t="shared" ref="AB31" si="45">R31+T31+V31+X31+Z31</f>
        <v>14592</v>
      </c>
      <c r="AC31" s="14">
        <f t="shared" ref="AC31" si="46">AA31+AB31</f>
        <v>21568</v>
      </c>
      <c r="AE31" s="4" t="s">
        <v>16</v>
      </c>
      <c r="AF31" s="2">
        <f t="shared" si="40"/>
        <v>1052.6898734177212</v>
      </c>
      <c r="AG31" s="2">
        <f t="shared" si="22"/>
        <v>6418.8910203708774</v>
      </c>
      <c r="AH31" s="2">
        <f t="shared" si="23"/>
        <v>2584.6509772636618</v>
      </c>
      <c r="AI31" s="2" t="str">
        <f t="shared" si="24"/>
        <v>N.A.</v>
      </c>
      <c r="AJ31" s="2" t="str">
        <f t="shared" si="25"/>
        <v>N.A.</v>
      </c>
      <c r="AK31" s="2">
        <f t="shared" si="26"/>
        <v>3467.5</v>
      </c>
      <c r="AL31" s="2">
        <f t="shared" si="27"/>
        <v>2665.0963222416813</v>
      </c>
      <c r="AM31" s="2">
        <f t="shared" si="28"/>
        <v>6757.0601336302898</v>
      </c>
      <c r="AN31" s="2">
        <f t="shared" si="29"/>
        <v>0</v>
      </c>
      <c r="AO31" s="2" t="str">
        <f t="shared" si="30"/>
        <v>N.A.</v>
      </c>
      <c r="AP31" s="15">
        <f t="shared" ref="AP31" si="47">IFERROR(L31/AA31, "N.A.")</f>
        <v>1964.7692087155963</v>
      </c>
      <c r="AQ31" s="13">
        <f t="shared" ref="AQ31" si="48">IFERROR(M31/AB31, "N.A.")</f>
        <v>6187.7535635964914</v>
      </c>
      <c r="AR31" s="14">
        <f t="shared" ref="AR31" si="49">IFERROR(N31/AC31, "N.A.")</f>
        <v>4821.8624814540062</v>
      </c>
    </row>
    <row r="32" spans="1:44" ht="15" customHeight="1" thickBot="1" x14ac:dyDescent="0.3">
      <c r="A32" s="5" t="s">
        <v>0</v>
      </c>
      <c r="B32" s="42">
        <f>B31+C31</f>
        <v>72928800</v>
      </c>
      <c r="C32" s="43"/>
      <c r="D32" s="42">
        <f>D31+E31</f>
        <v>6479720</v>
      </c>
      <c r="E32" s="43"/>
      <c r="F32" s="42">
        <f>F31+G31</f>
        <v>4854500</v>
      </c>
      <c r="G32" s="43"/>
      <c r="H32" s="42">
        <f>H31+I31</f>
        <v>19734910</v>
      </c>
      <c r="I32" s="43"/>
      <c r="J32" s="42">
        <f>J31+K31</f>
        <v>0</v>
      </c>
      <c r="K32" s="43"/>
      <c r="L32" s="42">
        <f>L31+M31</f>
        <v>103997930</v>
      </c>
      <c r="M32" s="46"/>
      <c r="N32" s="22">
        <f>B32+D32+F32+H32+J32</f>
        <v>103997930</v>
      </c>
      <c r="P32" s="5" t="s">
        <v>0</v>
      </c>
      <c r="Q32" s="42">
        <f>Q31+R31</f>
        <v>13475</v>
      </c>
      <c r="R32" s="43"/>
      <c r="S32" s="42">
        <f>S31+T31</f>
        <v>2507</v>
      </c>
      <c r="T32" s="43"/>
      <c r="U32" s="42">
        <f>U31+V31</f>
        <v>1400</v>
      </c>
      <c r="V32" s="43"/>
      <c r="W32" s="42">
        <f>W31+X31</f>
        <v>3958</v>
      </c>
      <c r="X32" s="43"/>
      <c r="Y32" s="42">
        <f>Y31+Z31</f>
        <v>228</v>
      </c>
      <c r="Z32" s="43"/>
      <c r="AA32" s="42">
        <f>AA31+AB31</f>
        <v>21568</v>
      </c>
      <c r="AB32" s="43"/>
      <c r="AC32" s="23">
        <f>Q32+S32+U32+W32+Y32</f>
        <v>21568</v>
      </c>
      <c r="AE32" s="5" t="s">
        <v>0</v>
      </c>
      <c r="AF32" s="44">
        <f>IFERROR(B32/Q32,"N.A.")</f>
        <v>5412.1558441558445</v>
      </c>
      <c r="AG32" s="45"/>
      <c r="AH32" s="44">
        <f>IFERROR(D32/S32,"N.A.")</f>
        <v>2584.6509772636618</v>
      </c>
      <c r="AI32" s="45"/>
      <c r="AJ32" s="44">
        <f>IFERROR(F32/U32,"N.A.")</f>
        <v>3467.5</v>
      </c>
      <c r="AK32" s="45"/>
      <c r="AL32" s="44">
        <f>IFERROR(H32/W32,"N.A.")</f>
        <v>4986.0813542193027</v>
      </c>
      <c r="AM32" s="45"/>
      <c r="AN32" s="44">
        <f>IFERROR(J32/Y32,"N.A.")</f>
        <v>0</v>
      </c>
      <c r="AO32" s="45"/>
      <c r="AP32" s="44">
        <f>IFERROR(L32/AA32,"N.A.")</f>
        <v>4821.8624814540062</v>
      </c>
      <c r="AQ32" s="45"/>
      <c r="AR32" s="16">
        <f>IFERROR(N32/AC32, "N.A.")</f>
        <v>4821.8624814540062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686280</v>
      </c>
      <c r="C39" s="2"/>
      <c r="D39" s="2"/>
      <c r="E39" s="2"/>
      <c r="F39" s="2"/>
      <c r="G39" s="2"/>
      <c r="H39" s="2">
        <v>5800220</v>
      </c>
      <c r="I39" s="2"/>
      <c r="J39" s="2">
        <v>0</v>
      </c>
      <c r="K39" s="2"/>
      <c r="L39" s="1">
        <f>B39+D39+F39+H39+J39</f>
        <v>6486500</v>
      </c>
      <c r="M39" s="13">
        <f>C39+E39+G39+I39+K39</f>
        <v>0</v>
      </c>
      <c r="N39" s="14">
        <f>L39+M39</f>
        <v>6486500</v>
      </c>
      <c r="P39" s="3" t="s">
        <v>12</v>
      </c>
      <c r="Q39" s="2">
        <v>133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2839</v>
      </c>
      <c r="X39" s="2">
        <v>0</v>
      </c>
      <c r="Y39" s="2">
        <v>305</v>
      </c>
      <c r="Z39" s="2">
        <v>0</v>
      </c>
      <c r="AA39" s="1">
        <f>Q39+S39+U39+W39+Y39</f>
        <v>3277</v>
      </c>
      <c r="AB39" s="13">
        <f>R39+T39+V39+X39+Z39</f>
        <v>0</v>
      </c>
      <c r="AC39" s="14">
        <f>AA39+AB39</f>
        <v>3277</v>
      </c>
      <c r="AE39" s="3" t="s">
        <v>12</v>
      </c>
      <c r="AF39" s="2">
        <f>IFERROR(B39/Q39, "N.A.")</f>
        <v>5160</v>
      </c>
      <c r="AG39" s="2" t="str">
        <f t="shared" ref="AG39:AG43" si="50">IFERROR(C39/R39, "N.A.")</f>
        <v>N.A.</v>
      </c>
      <c r="AH39" s="2" t="str">
        <f t="shared" ref="AH39:AH43" si="51">IFERROR(D39/S39, "N.A.")</f>
        <v>N.A.</v>
      </c>
      <c r="AI39" s="2" t="str">
        <f t="shared" ref="AI39:AI43" si="52">IFERROR(E39/T39, "N.A.")</f>
        <v>N.A.</v>
      </c>
      <c r="AJ39" s="2" t="str">
        <f t="shared" ref="AJ39:AJ43" si="53">IFERROR(F39/U39, "N.A.")</f>
        <v>N.A.</v>
      </c>
      <c r="AK39" s="2" t="str">
        <f t="shared" ref="AK39:AK43" si="54">IFERROR(G39/V39, "N.A.")</f>
        <v>N.A.</v>
      </c>
      <c r="AL39" s="2">
        <f t="shared" ref="AL39:AL43" si="55">IFERROR(H39/W39, "N.A.")</f>
        <v>2043.0503698485381</v>
      </c>
      <c r="AM39" s="2" t="str">
        <f t="shared" ref="AM39:AM43" si="56">IFERROR(I39/X39, "N.A.")</f>
        <v>N.A.</v>
      </c>
      <c r="AN39" s="2">
        <f t="shared" ref="AN39:AN43" si="57">IFERROR(J39/Y39, "N.A.")</f>
        <v>0</v>
      </c>
      <c r="AO39" s="2" t="str">
        <f t="shared" ref="AO39:AO43" si="58">IFERROR(K39/Z39, "N.A.")</f>
        <v>N.A.</v>
      </c>
      <c r="AP39" s="15">
        <f t="shared" ref="AP39:AP42" si="59">IFERROR(L39/AA39, "N.A.")</f>
        <v>1979.4018919743669</v>
      </c>
      <c r="AQ39" s="13" t="str">
        <f t="shared" ref="AQ39:AQ42" si="60">IFERROR(M39/AB39, "N.A.")</f>
        <v>N.A.</v>
      </c>
      <c r="AR39" s="14">
        <f t="shared" ref="AR39:AR42" si="61">IFERROR(N39/AC39, "N.A.")</f>
        <v>1979.4018919743669</v>
      </c>
    </row>
    <row r="40" spans="1:44" ht="15" customHeight="1" thickBot="1" x14ac:dyDescent="0.3">
      <c r="A40" s="3" t="s">
        <v>13</v>
      </c>
      <c r="B40" s="2">
        <v>1768805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L42" si="62">B40+D40+F40+H40+J40</f>
        <v>1768805</v>
      </c>
      <c r="M40" s="13">
        <f t="shared" ref="M40:M42" si="63">C40+E40+G40+I40+K40</f>
        <v>0</v>
      </c>
      <c r="N40" s="14">
        <f t="shared" ref="N40:N42" si="64">L40+M40</f>
        <v>1768805</v>
      </c>
      <c r="P40" s="3" t="s">
        <v>13</v>
      </c>
      <c r="Q40" s="2">
        <v>380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A42" si="65">Q40+S40+U40+W40+Y40</f>
        <v>380</v>
      </c>
      <c r="AB40" s="13">
        <f t="shared" ref="AB40:AB42" si="66">R40+T40+V40+X40+Z40</f>
        <v>0</v>
      </c>
      <c r="AC40" s="14">
        <f t="shared" ref="AC40:AC42" si="67">AA40+AB40</f>
        <v>380</v>
      </c>
      <c r="AE40" s="3" t="s">
        <v>13</v>
      </c>
      <c r="AF40" s="2">
        <f t="shared" ref="AF40:AF43" si="68">IFERROR(B40/Q40, "N.A.")</f>
        <v>4654.75</v>
      </c>
      <c r="AG40" s="2" t="str">
        <f t="shared" si="50"/>
        <v>N.A.</v>
      </c>
      <c r="AH40" s="2" t="str">
        <f t="shared" si="51"/>
        <v>N.A.</v>
      </c>
      <c r="AI40" s="2" t="str">
        <f t="shared" si="52"/>
        <v>N.A.</v>
      </c>
      <c r="AJ40" s="2" t="str">
        <f t="shared" si="53"/>
        <v>N.A.</v>
      </c>
      <c r="AK40" s="2" t="str">
        <f t="shared" si="54"/>
        <v>N.A.</v>
      </c>
      <c r="AL40" s="2" t="str">
        <f t="shared" si="55"/>
        <v>N.A.</v>
      </c>
      <c r="AM40" s="2" t="str">
        <f t="shared" si="56"/>
        <v>N.A.</v>
      </c>
      <c r="AN40" s="2" t="str">
        <f t="shared" si="57"/>
        <v>N.A.</v>
      </c>
      <c r="AO40" s="2" t="str">
        <f t="shared" si="58"/>
        <v>N.A.</v>
      </c>
      <c r="AP40" s="15">
        <f t="shared" si="59"/>
        <v>4654.75</v>
      </c>
      <c r="AQ40" s="13" t="str">
        <f t="shared" si="60"/>
        <v>N.A.</v>
      </c>
      <c r="AR40" s="14">
        <f t="shared" si="61"/>
        <v>4654.75</v>
      </c>
    </row>
    <row r="41" spans="1:44" ht="15" customHeight="1" thickBot="1" x14ac:dyDescent="0.3">
      <c r="A41" s="3" t="s">
        <v>14</v>
      </c>
      <c r="B41" s="2">
        <v>17646690</v>
      </c>
      <c r="C41" s="2">
        <v>26859600.000000004</v>
      </c>
      <c r="D41" s="2">
        <v>571899.99999999988</v>
      </c>
      <c r="E41" s="2"/>
      <c r="F41" s="2"/>
      <c r="G41" s="2">
        <v>1559999.9999999998</v>
      </c>
      <c r="H41" s="2"/>
      <c r="I41" s="2">
        <v>3431399.9999999995</v>
      </c>
      <c r="J41" s="2">
        <v>0</v>
      </c>
      <c r="K41" s="2"/>
      <c r="L41" s="1">
        <f t="shared" si="62"/>
        <v>18218590</v>
      </c>
      <c r="M41" s="13">
        <f t="shared" si="63"/>
        <v>31851000.000000004</v>
      </c>
      <c r="N41" s="14">
        <f t="shared" si="64"/>
        <v>50069590</v>
      </c>
      <c r="P41" s="3" t="s">
        <v>14</v>
      </c>
      <c r="Q41" s="2">
        <v>2938</v>
      </c>
      <c r="R41" s="2">
        <v>6318</v>
      </c>
      <c r="S41" s="2">
        <v>527</v>
      </c>
      <c r="T41" s="2">
        <v>0</v>
      </c>
      <c r="U41" s="2">
        <v>0</v>
      </c>
      <c r="V41" s="2">
        <v>461</v>
      </c>
      <c r="W41" s="2">
        <v>0</v>
      </c>
      <c r="X41" s="2">
        <v>1098</v>
      </c>
      <c r="Y41" s="2">
        <v>362</v>
      </c>
      <c r="Z41" s="2">
        <v>0</v>
      </c>
      <c r="AA41" s="1">
        <f t="shared" si="65"/>
        <v>3827</v>
      </c>
      <c r="AB41" s="13">
        <f t="shared" si="66"/>
        <v>7877</v>
      </c>
      <c r="AC41" s="14">
        <f t="shared" si="67"/>
        <v>11704</v>
      </c>
      <c r="AE41" s="3" t="s">
        <v>14</v>
      </c>
      <c r="AF41" s="2">
        <f t="shared" si="68"/>
        <v>6006.3614703880194</v>
      </c>
      <c r="AG41" s="2">
        <f t="shared" si="50"/>
        <v>4251.2820512820517</v>
      </c>
      <c r="AH41" s="2">
        <f t="shared" si="51"/>
        <v>1085.1992409867171</v>
      </c>
      <c r="AI41" s="2" t="str">
        <f t="shared" si="52"/>
        <v>N.A.</v>
      </c>
      <c r="AJ41" s="2" t="str">
        <f t="shared" si="53"/>
        <v>N.A.</v>
      </c>
      <c r="AK41" s="2">
        <f t="shared" si="54"/>
        <v>3383.9479392624726</v>
      </c>
      <c r="AL41" s="2" t="str">
        <f t="shared" si="55"/>
        <v>N.A.</v>
      </c>
      <c r="AM41" s="2">
        <f t="shared" si="56"/>
        <v>3125.1366120218577</v>
      </c>
      <c r="AN41" s="2">
        <f t="shared" si="57"/>
        <v>0</v>
      </c>
      <c r="AO41" s="2" t="str">
        <f t="shared" si="58"/>
        <v>N.A.</v>
      </c>
      <c r="AP41" s="15">
        <f t="shared" si="59"/>
        <v>4760.5408936503791</v>
      </c>
      <c r="AQ41" s="13">
        <f t="shared" si="60"/>
        <v>4043.5444966357754</v>
      </c>
      <c r="AR41" s="14">
        <f t="shared" si="61"/>
        <v>4277.9895762132601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62"/>
        <v>0</v>
      </c>
      <c r="M42" s="13">
        <f t="shared" si="63"/>
        <v>0</v>
      </c>
      <c r="N42" s="14">
        <f t="shared" si="64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65"/>
        <v>0</v>
      </c>
      <c r="AB42" s="13">
        <f t="shared" si="66"/>
        <v>0</v>
      </c>
      <c r="AC42" s="14">
        <f t="shared" si="67"/>
        <v>0</v>
      </c>
      <c r="AE42" s="3" t="s">
        <v>15</v>
      </c>
      <c r="AF42" s="2" t="str">
        <f t="shared" si="68"/>
        <v>N.A.</v>
      </c>
      <c r="AG42" s="2" t="str">
        <f t="shared" si="50"/>
        <v>N.A.</v>
      </c>
      <c r="AH42" s="2" t="str">
        <f t="shared" si="51"/>
        <v>N.A.</v>
      </c>
      <c r="AI42" s="2" t="str">
        <f t="shared" si="52"/>
        <v>N.A.</v>
      </c>
      <c r="AJ42" s="2" t="str">
        <f t="shared" si="53"/>
        <v>N.A.</v>
      </c>
      <c r="AK42" s="2" t="str">
        <f t="shared" si="54"/>
        <v>N.A.</v>
      </c>
      <c r="AL42" s="2" t="str">
        <f t="shared" si="55"/>
        <v>N.A.</v>
      </c>
      <c r="AM42" s="2" t="str">
        <f t="shared" si="56"/>
        <v>N.A.</v>
      </c>
      <c r="AN42" s="2" t="str">
        <f t="shared" si="57"/>
        <v>N.A.</v>
      </c>
      <c r="AO42" s="2" t="str">
        <f t="shared" si="58"/>
        <v>N.A.</v>
      </c>
      <c r="AP42" s="15" t="str">
        <f t="shared" si="59"/>
        <v>N.A.</v>
      </c>
      <c r="AQ42" s="13" t="str">
        <f t="shared" si="60"/>
        <v>N.A.</v>
      </c>
      <c r="AR42" s="14" t="str">
        <f t="shared" si="61"/>
        <v>N.A.</v>
      </c>
    </row>
    <row r="43" spans="1:44" ht="15" customHeight="1" thickBot="1" x14ac:dyDescent="0.3">
      <c r="A43" s="4" t="s">
        <v>16</v>
      </c>
      <c r="B43" s="2">
        <v>20101775</v>
      </c>
      <c r="C43" s="2">
        <v>26859600.000000004</v>
      </c>
      <c r="D43" s="2">
        <v>571899.99999999988</v>
      </c>
      <c r="E43" s="2"/>
      <c r="F43" s="2"/>
      <c r="G43" s="2">
        <v>1559999.9999999998</v>
      </c>
      <c r="H43" s="2">
        <v>5800220</v>
      </c>
      <c r="I43" s="2">
        <v>3431399.9999999995</v>
      </c>
      <c r="J43" s="2">
        <v>0</v>
      </c>
      <c r="K43" s="2"/>
      <c r="L43" s="1">
        <f t="shared" ref="L43" si="69">B43+D43+F43+H43+J43</f>
        <v>26473895</v>
      </c>
      <c r="M43" s="13">
        <f t="shared" ref="M43" si="70">C43+E43+G43+I43+K43</f>
        <v>31851000.000000004</v>
      </c>
      <c r="N43" s="21">
        <f t="shared" ref="N43" si="71">L43+M43</f>
        <v>58324895</v>
      </c>
      <c r="P43" s="4" t="s">
        <v>16</v>
      </c>
      <c r="Q43" s="2">
        <v>3451</v>
      </c>
      <c r="R43" s="2">
        <v>6318</v>
      </c>
      <c r="S43" s="2">
        <v>527</v>
      </c>
      <c r="T43" s="2">
        <v>0</v>
      </c>
      <c r="U43" s="2">
        <v>0</v>
      </c>
      <c r="V43" s="2">
        <v>461</v>
      </c>
      <c r="W43" s="2">
        <v>2839</v>
      </c>
      <c r="X43" s="2">
        <v>1098</v>
      </c>
      <c r="Y43" s="2">
        <v>667</v>
      </c>
      <c r="Z43" s="2">
        <v>0</v>
      </c>
      <c r="AA43" s="1">
        <f t="shared" ref="AA43" si="72">Q43+S43+U43+W43+Y43</f>
        <v>7484</v>
      </c>
      <c r="AB43" s="13">
        <f t="shared" ref="AB43" si="73">R43+T43+V43+X43+Z43</f>
        <v>7877</v>
      </c>
      <c r="AC43" s="21">
        <f t="shared" ref="AC43" si="74">AA43+AB43</f>
        <v>15361</v>
      </c>
      <c r="AE43" s="4" t="s">
        <v>16</v>
      </c>
      <c r="AF43" s="2">
        <f t="shared" si="68"/>
        <v>5824.9130686757462</v>
      </c>
      <c r="AG43" s="2">
        <f t="shared" si="50"/>
        <v>4251.2820512820517</v>
      </c>
      <c r="AH43" s="2">
        <f t="shared" si="51"/>
        <v>1085.1992409867171</v>
      </c>
      <c r="AI43" s="2" t="str">
        <f t="shared" si="52"/>
        <v>N.A.</v>
      </c>
      <c r="AJ43" s="2" t="str">
        <f t="shared" si="53"/>
        <v>N.A.</v>
      </c>
      <c r="AK43" s="2">
        <f t="shared" si="54"/>
        <v>3383.9479392624726</v>
      </c>
      <c r="AL43" s="2">
        <f t="shared" si="55"/>
        <v>2043.0503698485381</v>
      </c>
      <c r="AM43" s="2">
        <f t="shared" si="56"/>
        <v>3125.1366120218577</v>
      </c>
      <c r="AN43" s="2">
        <f t="shared" si="57"/>
        <v>0</v>
      </c>
      <c r="AO43" s="2" t="str">
        <f t="shared" si="58"/>
        <v>N.A.</v>
      </c>
      <c r="AP43" s="15">
        <f t="shared" ref="AP43" si="75">IFERROR(L43/AA43, "N.A.")</f>
        <v>3537.399118118653</v>
      </c>
      <c r="AQ43" s="13">
        <f t="shared" ref="AQ43" si="76">IFERROR(M43/AB43, "N.A.")</f>
        <v>4043.5444966357754</v>
      </c>
      <c r="AR43" s="14">
        <f t="shared" ref="AR43" si="77">IFERROR(N43/AC43, "N.A.")</f>
        <v>3796.9464878588633</v>
      </c>
    </row>
    <row r="44" spans="1:44" ht="15" customHeight="1" thickBot="1" x14ac:dyDescent="0.3">
      <c r="A44" s="5" t="s">
        <v>0</v>
      </c>
      <c r="B44" s="42">
        <f>B43+C43</f>
        <v>46961375</v>
      </c>
      <c r="C44" s="43"/>
      <c r="D44" s="42">
        <f>D43+E43</f>
        <v>571899.99999999988</v>
      </c>
      <c r="E44" s="43"/>
      <c r="F44" s="42">
        <f>F43+G43</f>
        <v>1559999.9999999998</v>
      </c>
      <c r="G44" s="43"/>
      <c r="H44" s="42">
        <f>H43+I43</f>
        <v>9231620</v>
      </c>
      <c r="I44" s="43"/>
      <c r="J44" s="42">
        <f>J43+K43</f>
        <v>0</v>
      </c>
      <c r="K44" s="43"/>
      <c r="L44" s="42">
        <f>L43+M43</f>
        <v>58324895</v>
      </c>
      <c r="M44" s="46"/>
      <c r="N44" s="22">
        <f>B44+D44+F44+H44+J44</f>
        <v>58324895</v>
      </c>
      <c r="P44" s="5" t="s">
        <v>0</v>
      </c>
      <c r="Q44" s="42">
        <f>Q43+R43</f>
        <v>9769</v>
      </c>
      <c r="R44" s="43"/>
      <c r="S44" s="42">
        <f>S43+T43</f>
        <v>527</v>
      </c>
      <c r="T44" s="43"/>
      <c r="U44" s="42">
        <f>U43+V43</f>
        <v>461</v>
      </c>
      <c r="V44" s="43"/>
      <c r="W44" s="42">
        <f>W43+X43</f>
        <v>3937</v>
      </c>
      <c r="X44" s="43"/>
      <c r="Y44" s="42">
        <f>Y43+Z43</f>
        <v>667</v>
      </c>
      <c r="Z44" s="43"/>
      <c r="AA44" s="42">
        <f>AA43+AB43</f>
        <v>15361</v>
      </c>
      <c r="AB44" s="46"/>
      <c r="AC44" s="22">
        <f>Q44+S44+U44+W44+Y44</f>
        <v>15361</v>
      </c>
      <c r="AE44" s="5" t="s">
        <v>0</v>
      </c>
      <c r="AF44" s="44">
        <f>IFERROR(B44/Q44,"N.A.")</f>
        <v>4807.1834374040336</v>
      </c>
      <c r="AG44" s="45"/>
      <c r="AH44" s="44">
        <f>IFERROR(D44/S44,"N.A.")</f>
        <v>1085.1992409867171</v>
      </c>
      <c r="AI44" s="45"/>
      <c r="AJ44" s="44">
        <f>IFERROR(F44/U44,"N.A.")</f>
        <v>3383.9479392624726</v>
      </c>
      <c r="AK44" s="45"/>
      <c r="AL44" s="44">
        <f>IFERROR(H44/W44,"N.A.")</f>
        <v>2344.8361696723396</v>
      </c>
      <c r="AM44" s="45"/>
      <c r="AN44" s="44">
        <f>IFERROR(J44/Y44,"N.A.")</f>
        <v>0</v>
      </c>
      <c r="AO44" s="45"/>
      <c r="AP44" s="44">
        <f>IFERROR(L44/AA44,"N.A.")</f>
        <v>3796.9464878588633</v>
      </c>
      <c r="AQ44" s="45"/>
      <c r="AR44" s="16">
        <f>IFERROR(N44/AC44, "N.A.")</f>
        <v>3796.9464878588633</v>
      </c>
    </row>
  </sheetData>
  <mergeCells count="144"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AE35:AE38"/>
    <mergeCell ref="AF35:AQ35"/>
    <mergeCell ref="AE23:AE26"/>
    <mergeCell ref="AF23:AQ23"/>
    <mergeCell ref="Q44:R44"/>
    <mergeCell ref="S44:T44"/>
    <mergeCell ref="U44:V44"/>
    <mergeCell ref="W44:X44"/>
    <mergeCell ref="Y44:Z44"/>
    <mergeCell ref="P35:P38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7613579.9999999991</v>
      </c>
      <c r="C15" s="2"/>
      <c r="D15" s="2">
        <v>2108290</v>
      </c>
      <c r="E15" s="2"/>
      <c r="F15" s="2">
        <v>2728350</v>
      </c>
      <c r="G15" s="2"/>
      <c r="H15" s="2">
        <v>18814694.999999993</v>
      </c>
      <c r="I15" s="2"/>
      <c r="J15" s="2">
        <v>0</v>
      </c>
      <c r="K15" s="2"/>
      <c r="L15" s="1">
        <f>B15+D15+F15+H15+J15</f>
        <v>31264914.999999993</v>
      </c>
      <c r="M15" s="13">
        <f>C15+E15+G15+I15+K15</f>
        <v>0</v>
      </c>
      <c r="N15" s="14">
        <f>L15+M15</f>
        <v>31264914.999999993</v>
      </c>
      <c r="P15" s="3" t="s">
        <v>12</v>
      </c>
      <c r="Q15" s="2">
        <v>2128</v>
      </c>
      <c r="R15" s="2">
        <v>0</v>
      </c>
      <c r="S15" s="2">
        <v>948</v>
      </c>
      <c r="T15" s="2">
        <v>0</v>
      </c>
      <c r="U15" s="2">
        <v>566</v>
      </c>
      <c r="V15" s="2">
        <v>0</v>
      </c>
      <c r="W15" s="2">
        <v>3973</v>
      </c>
      <c r="X15" s="2">
        <v>0</v>
      </c>
      <c r="Y15" s="2">
        <v>1330</v>
      </c>
      <c r="Z15" s="2">
        <v>0</v>
      </c>
      <c r="AA15" s="1">
        <f>Q15+S15+U15+W15+Y15</f>
        <v>8945</v>
      </c>
      <c r="AB15" s="13">
        <f>R15+T15+V15+X15+Z15</f>
        <v>0</v>
      </c>
      <c r="AC15" s="14">
        <f>AA15+AB15</f>
        <v>8945</v>
      </c>
      <c r="AE15" s="3" t="s">
        <v>12</v>
      </c>
      <c r="AF15" s="2">
        <f>IFERROR(B15/Q15, "N.A.")</f>
        <v>3577.8101503759394</v>
      </c>
      <c r="AG15" s="2" t="str">
        <f t="shared" ref="AG15:AR19" si="0">IFERROR(C15/R15, "N.A.")</f>
        <v>N.A.</v>
      </c>
      <c r="AH15" s="2">
        <f t="shared" si="0"/>
        <v>2223.9345991561181</v>
      </c>
      <c r="AI15" s="2" t="str">
        <f t="shared" si="0"/>
        <v>N.A.</v>
      </c>
      <c r="AJ15" s="2">
        <f t="shared" si="0"/>
        <v>4820.4063604240282</v>
      </c>
      <c r="AK15" s="2" t="str">
        <f t="shared" si="0"/>
        <v>N.A.</v>
      </c>
      <c r="AL15" s="2">
        <f t="shared" si="0"/>
        <v>4735.6393153788049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3495.2392397987696</v>
      </c>
      <c r="AQ15" s="13" t="str">
        <f t="shared" si="0"/>
        <v>N.A.</v>
      </c>
      <c r="AR15" s="14">
        <f t="shared" si="0"/>
        <v>3495.2392397987696</v>
      </c>
    </row>
    <row r="16" spans="1:44" ht="15" customHeight="1" thickBot="1" x14ac:dyDescent="0.3">
      <c r="A16" s="3" t="s">
        <v>13</v>
      </c>
      <c r="B16" s="2">
        <v>6082995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6082995</v>
      </c>
      <c r="M16" s="13">
        <f t="shared" si="1"/>
        <v>0</v>
      </c>
      <c r="N16" s="14">
        <f t="shared" ref="N16:N18" si="2">L16+M16</f>
        <v>6082995</v>
      </c>
      <c r="P16" s="3" t="s">
        <v>13</v>
      </c>
      <c r="Q16" s="2">
        <v>1232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1232</v>
      </c>
      <c r="AB16" s="13">
        <f t="shared" si="3"/>
        <v>0</v>
      </c>
      <c r="AC16" s="14">
        <f t="shared" ref="AC16:AC18" si="4">AA16+AB16</f>
        <v>1232</v>
      </c>
      <c r="AE16" s="3" t="s">
        <v>13</v>
      </c>
      <c r="AF16" s="2">
        <f t="shared" ref="AF16:AF19" si="5">IFERROR(B16/Q16, "N.A.")</f>
        <v>4937.4959415584417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4937.4959415584417</v>
      </c>
      <c r="AQ16" s="13" t="str">
        <f t="shared" si="0"/>
        <v>N.A.</v>
      </c>
      <c r="AR16" s="14">
        <f t="shared" si="0"/>
        <v>4937.4959415584417</v>
      </c>
    </row>
    <row r="17" spans="1:44" ht="15" customHeight="1" thickBot="1" x14ac:dyDescent="0.3">
      <c r="A17" s="3" t="s">
        <v>14</v>
      </c>
      <c r="B17" s="2">
        <v>18659890</v>
      </c>
      <c r="C17" s="2">
        <v>29706080.000000011</v>
      </c>
      <c r="D17" s="2"/>
      <c r="E17" s="2"/>
      <c r="F17" s="2"/>
      <c r="G17" s="2">
        <v>764000.00000000012</v>
      </c>
      <c r="H17" s="2"/>
      <c r="I17" s="2">
        <v>485040</v>
      </c>
      <c r="J17" s="2">
        <v>0</v>
      </c>
      <c r="K17" s="2"/>
      <c r="L17" s="1">
        <f t="shared" si="1"/>
        <v>18659890</v>
      </c>
      <c r="M17" s="13">
        <f t="shared" si="1"/>
        <v>30955120.000000011</v>
      </c>
      <c r="N17" s="14">
        <f t="shared" si="2"/>
        <v>49615010.000000015</v>
      </c>
      <c r="P17" s="3" t="s">
        <v>14</v>
      </c>
      <c r="Q17" s="2">
        <v>3964</v>
      </c>
      <c r="R17" s="2">
        <v>5517</v>
      </c>
      <c r="S17" s="2">
        <v>0</v>
      </c>
      <c r="T17" s="2">
        <v>0</v>
      </c>
      <c r="U17" s="2">
        <v>0</v>
      </c>
      <c r="V17" s="2">
        <v>475</v>
      </c>
      <c r="W17" s="2">
        <v>0</v>
      </c>
      <c r="X17" s="2">
        <v>141</v>
      </c>
      <c r="Y17" s="2">
        <v>283</v>
      </c>
      <c r="Z17" s="2">
        <v>0</v>
      </c>
      <c r="AA17" s="1">
        <f t="shared" si="3"/>
        <v>4247</v>
      </c>
      <c r="AB17" s="13">
        <f t="shared" si="3"/>
        <v>6133</v>
      </c>
      <c r="AC17" s="14">
        <f t="shared" si="4"/>
        <v>10380</v>
      </c>
      <c r="AE17" s="3" t="s">
        <v>14</v>
      </c>
      <c r="AF17" s="2">
        <f t="shared" si="5"/>
        <v>4707.3385469223003</v>
      </c>
      <c r="AG17" s="2">
        <f t="shared" si="0"/>
        <v>5384.4625702374497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>
        <f t="shared" si="0"/>
        <v>1608.4210526315792</v>
      </c>
      <c r="AL17" s="2" t="str">
        <f t="shared" si="0"/>
        <v>N.A.</v>
      </c>
      <c r="AM17" s="2">
        <f t="shared" si="0"/>
        <v>3440</v>
      </c>
      <c r="AN17" s="2">
        <f t="shared" si="0"/>
        <v>0</v>
      </c>
      <c r="AO17" s="2" t="str">
        <f t="shared" si="0"/>
        <v>N.A.</v>
      </c>
      <c r="AP17" s="15">
        <f t="shared" si="0"/>
        <v>4393.6637626559923</v>
      </c>
      <c r="AQ17" s="13">
        <f t="shared" si="0"/>
        <v>5047.30474482309</v>
      </c>
      <c r="AR17" s="14">
        <f t="shared" si="0"/>
        <v>4779.8660886319858</v>
      </c>
    </row>
    <row r="18" spans="1:44" ht="15" customHeight="1" thickBot="1" x14ac:dyDescent="0.3">
      <c r="A18" s="3" t="s">
        <v>15</v>
      </c>
      <c r="B18" s="2">
        <v>615975</v>
      </c>
      <c r="C18" s="2"/>
      <c r="D18" s="2"/>
      <c r="E18" s="2"/>
      <c r="F18" s="2"/>
      <c r="G18" s="2">
        <v>764000.00000000012</v>
      </c>
      <c r="H18" s="2">
        <v>2276520.9999999991</v>
      </c>
      <c r="I18" s="2"/>
      <c r="J18" s="2">
        <v>0</v>
      </c>
      <c r="K18" s="2"/>
      <c r="L18" s="1">
        <f t="shared" si="1"/>
        <v>2892495.9999999991</v>
      </c>
      <c r="M18" s="13">
        <f t="shared" si="1"/>
        <v>764000.00000000012</v>
      </c>
      <c r="N18" s="14">
        <f t="shared" si="2"/>
        <v>3656495.9999999991</v>
      </c>
      <c r="P18" s="3" t="s">
        <v>15</v>
      </c>
      <c r="Q18" s="2">
        <v>474</v>
      </c>
      <c r="R18" s="2">
        <v>0</v>
      </c>
      <c r="S18" s="2">
        <v>0</v>
      </c>
      <c r="T18" s="2">
        <v>0</v>
      </c>
      <c r="U18" s="2">
        <v>0</v>
      </c>
      <c r="V18" s="2">
        <v>474</v>
      </c>
      <c r="W18" s="2">
        <v>6311</v>
      </c>
      <c r="X18" s="2">
        <v>0</v>
      </c>
      <c r="Y18" s="2">
        <v>1995</v>
      </c>
      <c r="Z18" s="2">
        <v>0</v>
      </c>
      <c r="AA18" s="1">
        <f t="shared" si="3"/>
        <v>8780</v>
      </c>
      <c r="AB18" s="13">
        <f t="shared" si="3"/>
        <v>474</v>
      </c>
      <c r="AC18" s="21">
        <f t="shared" si="4"/>
        <v>9254</v>
      </c>
      <c r="AE18" s="3" t="s">
        <v>15</v>
      </c>
      <c r="AF18" s="2">
        <f t="shared" si="5"/>
        <v>1299.5253164556962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1611.8143459915614</v>
      </c>
      <c r="AL18" s="2">
        <f t="shared" si="0"/>
        <v>360.72270638567568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329.44145785876981</v>
      </c>
      <c r="AQ18" s="13">
        <f t="shared" si="0"/>
        <v>1611.8143459915614</v>
      </c>
      <c r="AR18" s="14">
        <f t="shared" si="0"/>
        <v>395.12599956775438</v>
      </c>
    </row>
    <row r="19" spans="1:44" ht="15" customHeight="1" thickBot="1" x14ac:dyDescent="0.3">
      <c r="A19" s="4" t="s">
        <v>16</v>
      </c>
      <c r="B19" s="2">
        <v>32972439.999999989</v>
      </c>
      <c r="C19" s="2">
        <v>29706080.000000011</v>
      </c>
      <c r="D19" s="2">
        <v>2108290</v>
      </c>
      <c r="E19" s="2"/>
      <c r="F19" s="2">
        <v>2728350</v>
      </c>
      <c r="G19" s="2">
        <v>1528000.0000000002</v>
      </c>
      <c r="H19" s="2">
        <v>21091216</v>
      </c>
      <c r="I19" s="2">
        <v>485040</v>
      </c>
      <c r="J19" s="2">
        <v>0</v>
      </c>
      <c r="K19" s="2"/>
      <c r="L19" s="1">
        <f t="shared" ref="L19" si="6">B19+D19+F19+H19+J19</f>
        <v>58900295.999999985</v>
      </c>
      <c r="M19" s="13">
        <f t="shared" ref="M19" si="7">C19+E19+G19+I19+K19</f>
        <v>31719120.000000011</v>
      </c>
      <c r="N19" s="21">
        <f t="shared" ref="N19" si="8">L19+M19</f>
        <v>90619416</v>
      </c>
      <c r="P19" s="4" t="s">
        <v>16</v>
      </c>
      <c r="Q19" s="2">
        <v>7798</v>
      </c>
      <c r="R19" s="2">
        <v>5517</v>
      </c>
      <c r="S19" s="2">
        <v>948</v>
      </c>
      <c r="T19" s="2">
        <v>0</v>
      </c>
      <c r="U19" s="2">
        <v>566</v>
      </c>
      <c r="V19" s="2">
        <v>949</v>
      </c>
      <c r="W19" s="2">
        <v>10284</v>
      </c>
      <c r="X19" s="2">
        <v>141</v>
      </c>
      <c r="Y19" s="2">
        <v>3608</v>
      </c>
      <c r="Z19" s="2">
        <v>0</v>
      </c>
      <c r="AA19" s="1">
        <f t="shared" ref="AA19" si="9">Q19+S19+U19+W19+Y19</f>
        <v>23204</v>
      </c>
      <c r="AB19" s="13">
        <f t="shared" ref="AB19" si="10">R19+T19+V19+X19+Z19</f>
        <v>6607</v>
      </c>
      <c r="AC19" s="14">
        <f t="shared" ref="AC19" si="11">AA19+AB19</f>
        <v>29811</v>
      </c>
      <c r="AE19" s="4" t="s">
        <v>16</v>
      </c>
      <c r="AF19" s="2">
        <f t="shared" si="5"/>
        <v>4228.320082072325</v>
      </c>
      <c r="AG19" s="2">
        <f t="shared" si="0"/>
        <v>5384.4625702374497</v>
      </c>
      <c r="AH19" s="2">
        <f t="shared" si="0"/>
        <v>2223.9345991561181</v>
      </c>
      <c r="AI19" s="2" t="str">
        <f t="shared" si="0"/>
        <v>N.A.</v>
      </c>
      <c r="AJ19" s="2">
        <f t="shared" si="0"/>
        <v>4820.4063604240282</v>
      </c>
      <c r="AK19" s="2">
        <f t="shared" si="0"/>
        <v>1610.1159114857746</v>
      </c>
      <c r="AL19" s="2">
        <f t="shared" si="0"/>
        <v>2050.876701672501</v>
      </c>
      <c r="AM19" s="2">
        <f t="shared" si="0"/>
        <v>3440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2538.3682123771755</v>
      </c>
      <c r="AQ19" s="13">
        <f t="shared" ref="AQ19" si="13">IFERROR(M19/AB19, "N.A.")</f>
        <v>4800.8354775238404</v>
      </c>
      <c r="AR19" s="14">
        <f t="shared" ref="AR19" si="14">IFERROR(N19/AC19, "N.A.")</f>
        <v>3039.7979269397201</v>
      </c>
    </row>
    <row r="20" spans="1:44" ht="15" customHeight="1" thickBot="1" x14ac:dyDescent="0.3">
      <c r="A20" s="5" t="s">
        <v>0</v>
      </c>
      <c r="B20" s="42">
        <f>B19+C19</f>
        <v>62678520</v>
      </c>
      <c r="C20" s="43"/>
      <c r="D20" s="42">
        <f>D19+E19</f>
        <v>2108290</v>
      </c>
      <c r="E20" s="43"/>
      <c r="F20" s="42">
        <f>F19+G19</f>
        <v>4256350</v>
      </c>
      <c r="G20" s="43"/>
      <c r="H20" s="42">
        <f>H19+I19</f>
        <v>21576256</v>
      </c>
      <c r="I20" s="43"/>
      <c r="J20" s="42">
        <f>J19+K19</f>
        <v>0</v>
      </c>
      <c r="K20" s="43"/>
      <c r="L20" s="42">
        <f>L19+M19</f>
        <v>90619416</v>
      </c>
      <c r="M20" s="46"/>
      <c r="N20" s="22">
        <f>B20+D20+F20+H20+J20</f>
        <v>90619416</v>
      </c>
      <c r="P20" s="5" t="s">
        <v>0</v>
      </c>
      <c r="Q20" s="42">
        <f>Q19+R19</f>
        <v>13315</v>
      </c>
      <c r="R20" s="43"/>
      <c r="S20" s="42">
        <f>S19+T19</f>
        <v>948</v>
      </c>
      <c r="T20" s="43"/>
      <c r="U20" s="42">
        <f>U19+V19</f>
        <v>1515</v>
      </c>
      <c r="V20" s="43"/>
      <c r="W20" s="42">
        <f>W19+X19</f>
        <v>10425</v>
      </c>
      <c r="X20" s="43"/>
      <c r="Y20" s="42">
        <f>Y19+Z19</f>
        <v>3608</v>
      </c>
      <c r="Z20" s="43"/>
      <c r="AA20" s="42">
        <f>AA19+AB19</f>
        <v>29811</v>
      </c>
      <c r="AB20" s="43"/>
      <c r="AC20" s="23">
        <f>Q20+S20+U20+W20+Y20</f>
        <v>29811</v>
      </c>
      <c r="AE20" s="5" t="s">
        <v>0</v>
      </c>
      <c r="AF20" s="44">
        <f>IFERROR(B20/Q20,"N.A.")</f>
        <v>4707.3616222305673</v>
      </c>
      <c r="AG20" s="45"/>
      <c r="AH20" s="44">
        <f>IFERROR(D20/S20,"N.A.")</f>
        <v>2223.9345991561181</v>
      </c>
      <c r="AI20" s="45"/>
      <c r="AJ20" s="44">
        <f>IFERROR(F20/U20,"N.A.")</f>
        <v>2809.4719471947196</v>
      </c>
      <c r="AK20" s="45"/>
      <c r="AL20" s="44">
        <f>IFERROR(H20/W20,"N.A.")</f>
        <v>2069.6648441247003</v>
      </c>
      <c r="AM20" s="45"/>
      <c r="AN20" s="44">
        <f>IFERROR(J20/Y20,"N.A.")</f>
        <v>0</v>
      </c>
      <c r="AO20" s="45"/>
      <c r="AP20" s="44">
        <f>IFERROR(L20/AA20,"N.A.")</f>
        <v>3039.7979269397201</v>
      </c>
      <c r="AQ20" s="45"/>
      <c r="AR20" s="16">
        <f>IFERROR(N20/AC20, "N.A.")</f>
        <v>3039.7979269397201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5821770.0000000009</v>
      </c>
      <c r="C27" s="2"/>
      <c r="D27" s="2">
        <v>1697639.9999999998</v>
      </c>
      <c r="E27" s="2"/>
      <c r="F27" s="2">
        <v>2728350</v>
      </c>
      <c r="G27" s="2"/>
      <c r="H27" s="2">
        <v>13830444.999999998</v>
      </c>
      <c r="I27" s="2"/>
      <c r="J27" s="2">
        <v>0</v>
      </c>
      <c r="K27" s="2"/>
      <c r="L27" s="1">
        <f>B27+D27+F27+H27+J27</f>
        <v>24078205</v>
      </c>
      <c r="M27" s="13">
        <f>C27+E27+G27+I27+K27</f>
        <v>0</v>
      </c>
      <c r="N27" s="14">
        <f>L27+M27</f>
        <v>24078205</v>
      </c>
      <c r="P27" s="3" t="s">
        <v>12</v>
      </c>
      <c r="Q27" s="2">
        <v>1229</v>
      </c>
      <c r="R27" s="2">
        <v>0</v>
      </c>
      <c r="S27" s="2">
        <v>566</v>
      </c>
      <c r="T27" s="2">
        <v>0</v>
      </c>
      <c r="U27" s="2">
        <v>566</v>
      </c>
      <c r="V27" s="2">
        <v>0</v>
      </c>
      <c r="W27" s="2">
        <v>2743</v>
      </c>
      <c r="X27" s="2">
        <v>0</v>
      </c>
      <c r="Y27" s="2">
        <v>332</v>
      </c>
      <c r="Z27" s="2">
        <v>0</v>
      </c>
      <c r="AA27" s="1">
        <f t="shared" ref="AA27" si="15">Q27+S27+U27+W27+Y27</f>
        <v>5436</v>
      </c>
      <c r="AB27" s="13">
        <f t="shared" ref="AB27" si="16">R27+T27+V27+X27+Z27</f>
        <v>0</v>
      </c>
      <c r="AC27" s="14">
        <f>AA27+AB27</f>
        <v>5436</v>
      </c>
      <c r="AE27" s="3" t="s">
        <v>12</v>
      </c>
      <c r="AF27" s="2">
        <f>IFERROR(B27/Q27, "N.A.")</f>
        <v>4736.99755899105</v>
      </c>
      <c r="AG27" s="2" t="str">
        <f t="shared" ref="AG27:AR31" si="17">IFERROR(C27/R27, "N.A.")</f>
        <v>N.A.</v>
      </c>
      <c r="AH27" s="2">
        <f t="shared" si="17"/>
        <v>2999.3639575971729</v>
      </c>
      <c r="AI27" s="2" t="str">
        <f t="shared" si="17"/>
        <v>N.A.</v>
      </c>
      <c r="AJ27" s="2">
        <f t="shared" si="17"/>
        <v>4820.4063604240282</v>
      </c>
      <c r="AK27" s="2" t="str">
        <f t="shared" si="17"/>
        <v>N.A.</v>
      </c>
      <c r="AL27" s="2">
        <f t="shared" si="17"/>
        <v>5042.0871308785991</v>
      </c>
      <c r="AM27" s="2" t="str">
        <f t="shared" si="17"/>
        <v>N.A.</v>
      </c>
      <c r="AN27" s="2">
        <f t="shared" si="17"/>
        <v>0</v>
      </c>
      <c r="AO27" s="2" t="str">
        <f t="shared" si="17"/>
        <v>N.A.</v>
      </c>
      <c r="AP27" s="15">
        <f t="shared" si="17"/>
        <v>4429.3975349521706</v>
      </c>
      <c r="AQ27" s="13" t="str">
        <f t="shared" si="17"/>
        <v>N.A.</v>
      </c>
      <c r="AR27" s="14">
        <f t="shared" si="17"/>
        <v>4429.3975349521706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8">B28+D28+F28+H28+J28</f>
        <v>0</v>
      </c>
      <c r="M28" s="13">
        <f t="shared" si="18"/>
        <v>0</v>
      </c>
      <c r="N28" s="14">
        <f t="shared" ref="N28:N30" si="19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20">Q28+S28+U28+W28+Y28</f>
        <v>0</v>
      </c>
      <c r="AB28" s="13">
        <f t="shared" ref="AB28:AB30" si="21">R28+T28+V28+X28+Z28</f>
        <v>0</v>
      </c>
      <c r="AC28" s="14">
        <f t="shared" ref="AC28:AC30" si="22">AA28+AB28</f>
        <v>0</v>
      </c>
      <c r="AE28" s="3" t="s">
        <v>13</v>
      </c>
      <c r="AF28" s="2" t="str">
        <f t="shared" ref="AF28:AF31" si="23">IFERROR(B28/Q28, "N.A.")</f>
        <v>N.A.</v>
      </c>
      <c r="AG28" s="2" t="str">
        <f t="shared" si="17"/>
        <v>N.A.</v>
      </c>
      <c r="AH28" s="2" t="str">
        <f t="shared" si="17"/>
        <v>N.A.</v>
      </c>
      <c r="AI28" s="2" t="str">
        <f t="shared" si="17"/>
        <v>N.A.</v>
      </c>
      <c r="AJ28" s="2" t="str">
        <f t="shared" si="17"/>
        <v>N.A.</v>
      </c>
      <c r="AK28" s="2" t="str">
        <f t="shared" si="17"/>
        <v>N.A.</v>
      </c>
      <c r="AL28" s="2" t="str">
        <f t="shared" si="17"/>
        <v>N.A.</v>
      </c>
      <c r="AM28" s="2" t="str">
        <f t="shared" si="17"/>
        <v>N.A.</v>
      </c>
      <c r="AN28" s="2" t="str">
        <f t="shared" si="17"/>
        <v>N.A.</v>
      </c>
      <c r="AO28" s="2" t="str">
        <f t="shared" si="17"/>
        <v>N.A.</v>
      </c>
      <c r="AP28" s="15" t="str">
        <f t="shared" si="17"/>
        <v>N.A.</v>
      </c>
      <c r="AQ28" s="13" t="str">
        <f t="shared" si="17"/>
        <v>N.A.</v>
      </c>
      <c r="AR28" s="14" t="str">
        <f t="shared" si="17"/>
        <v>N.A.</v>
      </c>
    </row>
    <row r="29" spans="1:44" ht="15" customHeight="1" thickBot="1" x14ac:dyDescent="0.3">
      <c r="A29" s="3" t="s">
        <v>14</v>
      </c>
      <c r="B29" s="2">
        <v>9703079.9999999981</v>
      </c>
      <c r="C29" s="2">
        <v>14001560</v>
      </c>
      <c r="D29" s="2"/>
      <c r="E29" s="2"/>
      <c r="F29" s="2"/>
      <c r="G29" s="2">
        <v>764000.00000000012</v>
      </c>
      <c r="H29" s="2"/>
      <c r="I29" s="2"/>
      <c r="J29" s="2"/>
      <c r="K29" s="2"/>
      <c r="L29" s="1">
        <f t="shared" si="18"/>
        <v>9703079.9999999981</v>
      </c>
      <c r="M29" s="13">
        <f t="shared" si="18"/>
        <v>14765560</v>
      </c>
      <c r="N29" s="14">
        <f t="shared" si="19"/>
        <v>24468640</v>
      </c>
      <c r="P29" s="3" t="s">
        <v>14</v>
      </c>
      <c r="Q29" s="2">
        <v>1699</v>
      </c>
      <c r="R29" s="2">
        <v>1978</v>
      </c>
      <c r="S29" s="2">
        <v>0</v>
      </c>
      <c r="T29" s="2">
        <v>0</v>
      </c>
      <c r="U29" s="2">
        <v>0</v>
      </c>
      <c r="V29" s="2">
        <v>475</v>
      </c>
      <c r="W29" s="2">
        <v>0</v>
      </c>
      <c r="X29" s="2">
        <v>0</v>
      </c>
      <c r="Y29" s="2">
        <v>0</v>
      </c>
      <c r="Z29" s="2">
        <v>0</v>
      </c>
      <c r="AA29" s="1">
        <f t="shared" si="20"/>
        <v>1699</v>
      </c>
      <c r="AB29" s="13">
        <f t="shared" si="21"/>
        <v>2453</v>
      </c>
      <c r="AC29" s="14">
        <f t="shared" si="22"/>
        <v>4152</v>
      </c>
      <c r="AE29" s="3" t="s">
        <v>14</v>
      </c>
      <c r="AF29" s="2">
        <f t="shared" si="23"/>
        <v>5711.0535609181861</v>
      </c>
      <c r="AG29" s="2">
        <f t="shared" si="17"/>
        <v>7078.6450960566226</v>
      </c>
      <c r="AH29" s="2" t="str">
        <f t="shared" si="17"/>
        <v>N.A.</v>
      </c>
      <c r="AI29" s="2" t="str">
        <f t="shared" si="17"/>
        <v>N.A.</v>
      </c>
      <c r="AJ29" s="2" t="str">
        <f t="shared" si="17"/>
        <v>N.A.</v>
      </c>
      <c r="AK29" s="2">
        <f t="shared" si="17"/>
        <v>1608.4210526315792</v>
      </c>
      <c r="AL29" s="2" t="str">
        <f t="shared" si="17"/>
        <v>N.A.</v>
      </c>
      <c r="AM29" s="2" t="str">
        <f t="shared" si="17"/>
        <v>N.A.</v>
      </c>
      <c r="AN29" s="2" t="str">
        <f t="shared" si="17"/>
        <v>N.A.</v>
      </c>
      <c r="AO29" s="2" t="str">
        <f t="shared" si="17"/>
        <v>N.A.</v>
      </c>
      <c r="AP29" s="15">
        <f t="shared" si="17"/>
        <v>5711.0535609181861</v>
      </c>
      <c r="AQ29" s="13">
        <f t="shared" si="17"/>
        <v>6019.3885038728085</v>
      </c>
      <c r="AR29" s="14">
        <f t="shared" si="17"/>
        <v>5893.217726396917</v>
      </c>
    </row>
    <row r="30" spans="1:44" ht="15" customHeight="1" thickBot="1" x14ac:dyDescent="0.3">
      <c r="A30" s="3" t="s">
        <v>15</v>
      </c>
      <c r="B30" s="2">
        <v>615975</v>
      </c>
      <c r="C30" s="2"/>
      <c r="D30" s="2"/>
      <c r="E30" s="2"/>
      <c r="F30" s="2"/>
      <c r="G30" s="2">
        <v>764000.00000000012</v>
      </c>
      <c r="H30" s="2">
        <v>2094284.0000000002</v>
      </c>
      <c r="I30" s="2"/>
      <c r="J30" s="2">
        <v>0</v>
      </c>
      <c r="K30" s="2"/>
      <c r="L30" s="1">
        <f t="shared" si="18"/>
        <v>2710259</v>
      </c>
      <c r="M30" s="13">
        <f t="shared" si="18"/>
        <v>764000.00000000012</v>
      </c>
      <c r="N30" s="14">
        <f t="shared" si="19"/>
        <v>3474259</v>
      </c>
      <c r="P30" s="3" t="s">
        <v>15</v>
      </c>
      <c r="Q30" s="2">
        <v>474</v>
      </c>
      <c r="R30" s="2">
        <v>0</v>
      </c>
      <c r="S30" s="2">
        <v>0</v>
      </c>
      <c r="T30" s="2">
        <v>0</v>
      </c>
      <c r="U30" s="2">
        <v>0</v>
      </c>
      <c r="V30" s="2">
        <v>474</v>
      </c>
      <c r="W30" s="2">
        <v>5646</v>
      </c>
      <c r="X30" s="2">
        <v>0</v>
      </c>
      <c r="Y30" s="2">
        <v>1047</v>
      </c>
      <c r="Z30" s="2">
        <v>0</v>
      </c>
      <c r="AA30" s="1">
        <f t="shared" si="20"/>
        <v>7167</v>
      </c>
      <c r="AB30" s="13">
        <f t="shared" si="21"/>
        <v>474</v>
      </c>
      <c r="AC30" s="21">
        <f t="shared" si="22"/>
        <v>7641</v>
      </c>
      <c r="AE30" s="3" t="s">
        <v>15</v>
      </c>
      <c r="AF30" s="2">
        <f t="shared" si="23"/>
        <v>1299.5253164556962</v>
      </c>
      <c r="AG30" s="2" t="str">
        <f t="shared" si="17"/>
        <v>N.A.</v>
      </c>
      <c r="AH30" s="2" t="str">
        <f t="shared" si="17"/>
        <v>N.A.</v>
      </c>
      <c r="AI30" s="2" t="str">
        <f t="shared" si="17"/>
        <v>N.A.</v>
      </c>
      <c r="AJ30" s="2" t="str">
        <f t="shared" si="17"/>
        <v>N.A.</v>
      </c>
      <c r="AK30" s="2">
        <f t="shared" si="17"/>
        <v>1611.8143459915614</v>
      </c>
      <c r="AL30" s="2">
        <f t="shared" si="17"/>
        <v>370.93234148069433</v>
      </c>
      <c r="AM30" s="2" t="str">
        <f t="shared" si="17"/>
        <v>N.A.</v>
      </c>
      <c r="AN30" s="2">
        <f t="shared" si="17"/>
        <v>0</v>
      </c>
      <c r="AO30" s="2" t="str">
        <f t="shared" si="17"/>
        <v>N.A.</v>
      </c>
      <c r="AP30" s="15">
        <f t="shared" si="17"/>
        <v>378.15808567043393</v>
      </c>
      <c r="AQ30" s="13">
        <f t="shared" si="17"/>
        <v>1611.8143459915614</v>
      </c>
      <c r="AR30" s="14">
        <f t="shared" si="17"/>
        <v>454.68642847794791</v>
      </c>
    </row>
    <row r="31" spans="1:44" ht="15" customHeight="1" thickBot="1" x14ac:dyDescent="0.3">
      <c r="A31" s="4" t="s">
        <v>16</v>
      </c>
      <c r="B31" s="2">
        <v>16140825</v>
      </c>
      <c r="C31" s="2">
        <v>14001560</v>
      </c>
      <c r="D31" s="2">
        <v>1697639.9999999998</v>
      </c>
      <c r="E31" s="2"/>
      <c r="F31" s="2">
        <v>2728350</v>
      </c>
      <c r="G31" s="2">
        <v>1528000.0000000002</v>
      </c>
      <c r="H31" s="2">
        <v>15924729</v>
      </c>
      <c r="I31" s="2"/>
      <c r="J31" s="2">
        <v>0</v>
      </c>
      <c r="K31" s="2"/>
      <c r="L31" s="1">
        <f t="shared" ref="L31" si="24">B31+D31+F31+H31+J31</f>
        <v>36491544</v>
      </c>
      <c r="M31" s="13">
        <f t="shared" ref="M31" si="25">C31+E31+G31+I31+K31</f>
        <v>15529560</v>
      </c>
      <c r="N31" s="21">
        <f t="shared" ref="N31" si="26">L31+M31</f>
        <v>52021104</v>
      </c>
      <c r="P31" s="4" t="s">
        <v>16</v>
      </c>
      <c r="Q31" s="2">
        <v>3402</v>
      </c>
      <c r="R31" s="2">
        <v>1978</v>
      </c>
      <c r="S31" s="2">
        <v>566</v>
      </c>
      <c r="T31" s="2">
        <v>0</v>
      </c>
      <c r="U31" s="2">
        <v>566</v>
      </c>
      <c r="V31" s="2">
        <v>949</v>
      </c>
      <c r="W31" s="2">
        <v>8389</v>
      </c>
      <c r="X31" s="2">
        <v>0</v>
      </c>
      <c r="Y31" s="2">
        <v>1379</v>
      </c>
      <c r="Z31" s="2">
        <v>0</v>
      </c>
      <c r="AA31" s="1">
        <f t="shared" ref="AA31" si="27">Q31+S31+U31+W31+Y31</f>
        <v>14302</v>
      </c>
      <c r="AB31" s="13">
        <f t="shared" ref="AB31" si="28">R31+T31+V31+X31+Z31</f>
        <v>2927</v>
      </c>
      <c r="AC31" s="14">
        <f t="shared" ref="AC31" si="29">AA31+AB31</f>
        <v>17229</v>
      </c>
      <c r="AE31" s="4" t="s">
        <v>16</v>
      </c>
      <c r="AF31" s="2">
        <f t="shared" si="23"/>
        <v>4744.5105820105819</v>
      </c>
      <c r="AG31" s="2">
        <f t="shared" si="17"/>
        <v>7078.6450960566226</v>
      </c>
      <c r="AH31" s="2">
        <f t="shared" si="17"/>
        <v>2999.3639575971729</v>
      </c>
      <c r="AI31" s="2" t="str">
        <f t="shared" si="17"/>
        <v>N.A.</v>
      </c>
      <c r="AJ31" s="2">
        <f t="shared" si="17"/>
        <v>4820.4063604240282</v>
      </c>
      <c r="AK31" s="2">
        <f t="shared" si="17"/>
        <v>1610.1159114857746</v>
      </c>
      <c r="AL31" s="2">
        <f t="shared" si="17"/>
        <v>1898.2869233520087</v>
      </c>
      <c r="AM31" s="2" t="str">
        <f t="shared" si="17"/>
        <v>N.A.</v>
      </c>
      <c r="AN31" s="2">
        <f t="shared" si="17"/>
        <v>0</v>
      </c>
      <c r="AO31" s="2" t="str">
        <f t="shared" si="17"/>
        <v>N.A.</v>
      </c>
      <c r="AP31" s="15">
        <f t="shared" ref="AP31" si="30">IFERROR(L31/AA31, "N.A.")</f>
        <v>2551.4993707173821</v>
      </c>
      <c r="AQ31" s="13">
        <f t="shared" ref="AQ31" si="31">IFERROR(M31/AB31, "N.A.")</f>
        <v>5305.6235052955244</v>
      </c>
      <c r="AR31" s="14">
        <f t="shared" ref="AR31" si="32">IFERROR(N31/AC31, "N.A.")</f>
        <v>3019.3919554239942</v>
      </c>
    </row>
    <row r="32" spans="1:44" ht="15" customHeight="1" thickBot="1" x14ac:dyDescent="0.3">
      <c r="A32" s="5" t="s">
        <v>0</v>
      </c>
      <c r="B32" s="42">
        <f>B31+C31</f>
        <v>30142385</v>
      </c>
      <c r="C32" s="43"/>
      <c r="D32" s="42">
        <f>D31+E31</f>
        <v>1697639.9999999998</v>
      </c>
      <c r="E32" s="43"/>
      <c r="F32" s="42">
        <f>F31+G31</f>
        <v>4256350</v>
      </c>
      <c r="G32" s="43"/>
      <c r="H32" s="42">
        <f>H31+I31</f>
        <v>15924729</v>
      </c>
      <c r="I32" s="43"/>
      <c r="J32" s="42">
        <f>J31+K31</f>
        <v>0</v>
      </c>
      <c r="K32" s="43"/>
      <c r="L32" s="42">
        <f>L31+M31</f>
        <v>52021104</v>
      </c>
      <c r="M32" s="46"/>
      <c r="N32" s="22">
        <f>B32+D32+F32+H32+J32</f>
        <v>52021104</v>
      </c>
      <c r="P32" s="5" t="s">
        <v>0</v>
      </c>
      <c r="Q32" s="42">
        <f>Q31+R31</f>
        <v>5380</v>
      </c>
      <c r="R32" s="43"/>
      <c r="S32" s="42">
        <f>S31+T31</f>
        <v>566</v>
      </c>
      <c r="T32" s="43"/>
      <c r="U32" s="42">
        <f>U31+V31</f>
        <v>1515</v>
      </c>
      <c r="V32" s="43"/>
      <c r="W32" s="42">
        <f>W31+X31</f>
        <v>8389</v>
      </c>
      <c r="X32" s="43"/>
      <c r="Y32" s="42">
        <f>Y31+Z31</f>
        <v>1379</v>
      </c>
      <c r="Z32" s="43"/>
      <c r="AA32" s="42">
        <f>AA31+AB31</f>
        <v>17229</v>
      </c>
      <c r="AB32" s="43"/>
      <c r="AC32" s="23">
        <f>Q32+S32+U32+W32+Y32</f>
        <v>17229</v>
      </c>
      <c r="AE32" s="5" t="s">
        <v>0</v>
      </c>
      <c r="AF32" s="44">
        <f>IFERROR(B32/Q32,"N.A.")</f>
        <v>5602.6737918215613</v>
      </c>
      <c r="AG32" s="45"/>
      <c r="AH32" s="44">
        <f>IFERROR(D32/S32,"N.A.")</f>
        <v>2999.3639575971729</v>
      </c>
      <c r="AI32" s="45"/>
      <c r="AJ32" s="44">
        <f>IFERROR(F32/U32,"N.A.")</f>
        <v>2809.4719471947196</v>
      </c>
      <c r="AK32" s="45"/>
      <c r="AL32" s="44">
        <f>IFERROR(H32/W32,"N.A.")</f>
        <v>1898.2869233520087</v>
      </c>
      <c r="AM32" s="45"/>
      <c r="AN32" s="44">
        <f>IFERROR(J32/Y32,"N.A.")</f>
        <v>0</v>
      </c>
      <c r="AO32" s="45"/>
      <c r="AP32" s="44">
        <f>IFERROR(L32/AA32,"N.A.")</f>
        <v>3019.3919554239942</v>
      </c>
      <c r="AQ32" s="45"/>
      <c r="AR32" s="16">
        <f>IFERROR(N32/AC32, "N.A.")</f>
        <v>3019.3919554239942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1791810</v>
      </c>
      <c r="C39" s="2"/>
      <c r="D39" s="2">
        <v>410650</v>
      </c>
      <c r="E39" s="2"/>
      <c r="F39" s="2"/>
      <c r="G39" s="2"/>
      <c r="H39" s="2">
        <v>4984250</v>
      </c>
      <c r="I39" s="2"/>
      <c r="J39" s="2">
        <v>0</v>
      </c>
      <c r="K39" s="2"/>
      <c r="L39" s="1">
        <f>B39+D39+F39+H39+J39</f>
        <v>7186710</v>
      </c>
      <c r="M39" s="13">
        <f>C39+E39+G39+I39+K39</f>
        <v>0</v>
      </c>
      <c r="N39" s="14">
        <f>L39+M39</f>
        <v>7186710</v>
      </c>
      <c r="P39" s="3" t="s">
        <v>12</v>
      </c>
      <c r="Q39" s="2">
        <v>899</v>
      </c>
      <c r="R39" s="2">
        <v>0</v>
      </c>
      <c r="S39" s="2">
        <v>382</v>
      </c>
      <c r="T39" s="2">
        <v>0</v>
      </c>
      <c r="U39" s="2">
        <v>0</v>
      </c>
      <c r="V39" s="2">
        <v>0</v>
      </c>
      <c r="W39" s="2">
        <v>1230</v>
      </c>
      <c r="X39" s="2">
        <v>0</v>
      </c>
      <c r="Y39" s="2">
        <v>998</v>
      </c>
      <c r="Z39" s="2">
        <v>0</v>
      </c>
      <c r="AA39" s="1">
        <f>Q39+S39+U39+W39+Y39</f>
        <v>3509</v>
      </c>
      <c r="AB39" s="13">
        <f>R39+T39+V39+X39+Z39</f>
        <v>0</v>
      </c>
      <c r="AC39" s="14">
        <f>AA39+AB39</f>
        <v>3509</v>
      </c>
      <c r="AE39" s="3" t="s">
        <v>12</v>
      </c>
      <c r="AF39" s="2">
        <f>IFERROR(B39/Q39, "N.A.")</f>
        <v>1993.1145717463849</v>
      </c>
      <c r="AG39" s="2" t="str">
        <f t="shared" ref="AG39:AR43" si="33">IFERROR(C39/R39, "N.A.")</f>
        <v>N.A.</v>
      </c>
      <c r="AH39" s="2">
        <f t="shared" si="33"/>
        <v>1075</v>
      </c>
      <c r="AI39" s="2" t="str">
        <f t="shared" si="33"/>
        <v>N.A.</v>
      </c>
      <c r="AJ39" s="2" t="str">
        <f t="shared" si="33"/>
        <v>N.A.</v>
      </c>
      <c r="AK39" s="2" t="str">
        <f t="shared" si="33"/>
        <v>N.A.</v>
      </c>
      <c r="AL39" s="2">
        <f t="shared" si="33"/>
        <v>4052.2357723577234</v>
      </c>
      <c r="AM39" s="2" t="str">
        <f t="shared" si="33"/>
        <v>N.A.</v>
      </c>
      <c r="AN39" s="2">
        <f t="shared" si="33"/>
        <v>0</v>
      </c>
      <c r="AO39" s="2" t="str">
        <f t="shared" si="33"/>
        <v>N.A.</v>
      </c>
      <c r="AP39" s="15">
        <f t="shared" si="33"/>
        <v>2048.0792248503849</v>
      </c>
      <c r="AQ39" s="13" t="str">
        <f t="shared" si="33"/>
        <v>N.A.</v>
      </c>
      <c r="AR39" s="14">
        <f t="shared" si="33"/>
        <v>2048.0792248503849</v>
      </c>
    </row>
    <row r="40" spans="1:44" ht="15" customHeight="1" thickBot="1" x14ac:dyDescent="0.3">
      <c r="A40" s="3" t="s">
        <v>13</v>
      </c>
      <c r="B40" s="2">
        <v>6082995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4">B40+D40+F40+H40+J40</f>
        <v>6082995</v>
      </c>
      <c r="M40" s="13">
        <f t="shared" si="34"/>
        <v>0</v>
      </c>
      <c r="N40" s="14">
        <f t="shared" ref="N40:N42" si="35">L40+M40</f>
        <v>6082995</v>
      </c>
      <c r="P40" s="3" t="s">
        <v>13</v>
      </c>
      <c r="Q40" s="2">
        <v>1232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6">Q40+S40+U40+W40+Y40</f>
        <v>1232</v>
      </c>
      <c r="AB40" s="13">
        <f t="shared" si="36"/>
        <v>0</v>
      </c>
      <c r="AC40" s="14">
        <f t="shared" ref="AC40:AC42" si="37">AA40+AB40</f>
        <v>1232</v>
      </c>
      <c r="AE40" s="3" t="s">
        <v>13</v>
      </c>
      <c r="AF40" s="2">
        <f t="shared" ref="AF40:AF43" si="38">IFERROR(B40/Q40, "N.A.")</f>
        <v>4937.4959415584417</v>
      </c>
      <c r="AG40" s="2" t="str">
        <f t="shared" si="33"/>
        <v>N.A.</v>
      </c>
      <c r="AH40" s="2" t="str">
        <f t="shared" si="33"/>
        <v>N.A.</v>
      </c>
      <c r="AI40" s="2" t="str">
        <f t="shared" si="33"/>
        <v>N.A.</v>
      </c>
      <c r="AJ40" s="2" t="str">
        <f t="shared" si="33"/>
        <v>N.A.</v>
      </c>
      <c r="AK40" s="2" t="str">
        <f t="shared" si="33"/>
        <v>N.A.</v>
      </c>
      <c r="AL40" s="2" t="str">
        <f t="shared" si="33"/>
        <v>N.A.</v>
      </c>
      <c r="AM40" s="2" t="str">
        <f t="shared" si="33"/>
        <v>N.A.</v>
      </c>
      <c r="AN40" s="2" t="str">
        <f t="shared" si="33"/>
        <v>N.A.</v>
      </c>
      <c r="AO40" s="2" t="str">
        <f t="shared" si="33"/>
        <v>N.A.</v>
      </c>
      <c r="AP40" s="15">
        <f t="shared" si="33"/>
        <v>4937.4959415584417</v>
      </c>
      <c r="AQ40" s="13" t="str">
        <f t="shared" si="33"/>
        <v>N.A.</v>
      </c>
      <c r="AR40" s="14">
        <f t="shared" si="33"/>
        <v>4937.4959415584417</v>
      </c>
    </row>
    <row r="41" spans="1:44" ht="15" customHeight="1" thickBot="1" x14ac:dyDescent="0.3">
      <c r="A41" s="3" t="s">
        <v>14</v>
      </c>
      <c r="B41" s="2">
        <v>8956810</v>
      </c>
      <c r="C41" s="2">
        <v>15704520</v>
      </c>
      <c r="D41" s="2"/>
      <c r="E41" s="2"/>
      <c r="F41" s="2"/>
      <c r="G41" s="2"/>
      <c r="H41" s="2"/>
      <c r="I41" s="2">
        <v>485040</v>
      </c>
      <c r="J41" s="2">
        <v>0</v>
      </c>
      <c r="K41" s="2"/>
      <c r="L41" s="1">
        <f t="shared" si="34"/>
        <v>8956810</v>
      </c>
      <c r="M41" s="13">
        <f t="shared" si="34"/>
        <v>16189560</v>
      </c>
      <c r="N41" s="14">
        <f t="shared" si="35"/>
        <v>25146370</v>
      </c>
      <c r="P41" s="3" t="s">
        <v>14</v>
      </c>
      <c r="Q41" s="2">
        <v>2265</v>
      </c>
      <c r="R41" s="2">
        <v>3539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141</v>
      </c>
      <c r="Y41" s="2">
        <v>283</v>
      </c>
      <c r="Z41" s="2">
        <v>0</v>
      </c>
      <c r="AA41" s="1">
        <f t="shared" si="36"/>
        <v>2548</v>
      </c>
      <c r="AB41" s="13">
        <f t="shared" si="36"/>
        <v>3680</v>
      </c>
      <c r="AC41" s="14">
        <f t="shared" si="37"/>
        <v>6228</v>
      </c>
      <c r="AE41" s="3" t="s">
        <v>14</v>
      </c>
      <c r="AF41" s="2">
        <f t="shared" si="38"/>
        <v>3954.4415011037527</v>
      </c>
      <c r="AG41" s="2">
        <f t="shared" si="33"/>
        <v>4437.5586323820289</v>
      </c>
      <c r="AH41" s="2" t="str">
        <f t="shared" si="33"/>
        <v>N.A.</v>
      </c>
      <c r="AI41" s="2" t="str">
        <f t="shared" si="33"/>
        <v>N.A.</v>
      </c>
      <c r="AJ41" s="2" t="str">
        <f t="shared" si="33"/>
        <v>N.A.</v>
      </c>
      <c r="AK41" s="2" t="str">
        <f t="shared" si="33"/>
        <v>N.A.</v>
      </c>
      <c r="AL41" s="2" t="str">
        <f t="shared" si="33"/>
        <v>N.A.</v>
      </c>
      <c r="AM41" s="2">
        <f t="shared" si="33"/>
        <v>3440</v>
      </c>
      <c r="AN41" s="2">
        <f t="shared" si="33"/>
        <v>0</v>
      </c>
      <c r="AO41" s="2" t="str">
        <f t="shared" si="33"/>
        <v>N.A.</v>
      </c>
      <c r="AP41" s="15">
        <f t="shared" si="33"/>
        <v>3515.2315541601256</v>
      </c>
      <c r="AQ41" s="13">
        <f t="shared" si="33"/>
        <v>4399.336956521739</v>
      </c>
      <c r="AR41" s="14">
        <f t="shared" si="33"/>
        <v>4037.6316634553627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182236.99999999997</v>
      </c>
      <c r="I42" s="2"/>
      <c r="J42" s="2">
        <v>0</v>
      </c>
      <c r="K42" s="2"/>
      <c r="L42" s="1">
        <f t="shared" si="34"/>
        <v>182236.99999999997</v>
      </c>
      <c r="M42" s="13">
        <f t="shared" si="34"/>
        <v>0</v>
      </c>
      <c r="N42" s="14">
        <f t="shared" si="35"/>
        <v>182236.99999999997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665</v>
      </c>
      <c r="X42" s="2">
        <v>0</v>
      </c>
      <c r="Y42" s="2">
        <v>948</v>
      </c>
      <c r="Z42" s="2">
        <v>0</v>
      </c>
      <c r="AA42" s="1">
        <f t="shared" si="36"/>
        <v>1613</v>
      </c>
      <c r="AB42" s="13">
        <f t="shared" si="36"/>
        <v>0</v>
      </c>
      <c r="AC42" s="14">
        <f t="shared" si="37"/>
        <v>1613</v>
      </c>
      <c r="AE42" s="3" t="s">
        <v>15</v>
      </c>
      <c r="AF42" s="2" t="str">
        <f t="shared" si="38"/>
        <v>N.A.</v>
      </c>
      <c r="AG42" s="2" t="str">
        <f t="shared" si="33"/>
        <v>N.A.</v>
      </c>
      <c r="AH42" s="2" t="str">
        <f t="shared" si="33"/>
        <v>N.A.</v>
      </c>
      <c r="AI42" s="2" t="str">
        <f t="shared" si="33"/>
        <v>N.A.</v>
      </c>
      <c r="AJ42" s="2" t="str">
        <f t="shared" si="33"/>
        <v>N.A.</v>
      </c>
      <c r="AK42" s="2" t="str">
        <f t="shared" si="33"/>
        <v>N.A.</v>
      </c>
      <c r="AL42" s="2">
        <f t="shared" si="33"/>
        <v>274.04060150375938</v>
      </c>
      <c r="AM42" s="2" t="str">
        <f t="shared" si="33"/>
        <v>N.A.</v>
      </c>
      <c r="AN42" s="2">
        <f t="shared" si="33"/>
        <v>0</v>
      </c>
      <c r="AO42" s="2" t="str">
        <f t="shared" si="33"/>
        <v>N.A.</v>
      </c>
      <c r="AP42" s="15">
        <f t="shared" si="33"/>
        <v>112.98016119032856</v>
      </c>
      <c r="AQ42" s="13" t="str">
        <f t="shared" si="33"/>
        <v>N.A.</v>
      </c>
      <c r="AR42" s="14">
        <f t="shared" si="33"/>
        <v>112.98016119032856</v>
      </c>
    </row>
    <row r="43" spans="1:44" ht="15" customHeight="1" thickBot="1" x14ac:dyDescent="0.3">
      <c r="A43" s="4" t="s">
        <v>16</v>
      </c>
      <c r="B43" s="2">
        <v>16831615.000000004</v>
      </c>
      <c r="C43" s="2">
        <v>15704520</v>
      </c>
      <c r="D43" s="2">
        <v>410650</v>
      </c>
      <c r="E43" s="2"/>
      <c r="F43" s="2"/>
      <c r="G43" s="2"/>
      <c r="H43" s="2">
        <v>5166487.0000000009</v>
      </c>
      <c r="I43" s="2">
        <v>485040</v>
      </c>
      <c r="J43" s="2">
        <v>0</v>
      </c>
      <c r="K43" s="2"/>
      <c r="L43" s="1">
        <f t="shared" ref="L43" si="39">B43+D43+F43+H43+J43</f>
        <v>22408752.000000004</v>
      </c>
      <c r="M43" s="13">
        <f t="shared" ref="M43" si="40">C43+E43+G43+I43+K43</f>
        <v>16189560</v>
      </c>
      <c r="N43" s="21">
        <f t="shared" ref="N43" si="41">L43+M43</f>
        <v>38598312</v>
      </c>
      <c r="P43" s="4" t="s">
        <v>16</v>
      </c>
      <c r="Q43" s="2">
        <v>4396</v>
      </c>
      <c r="R43" s="2">
        <v>3539</v>
      </c>
      <c r="S43" s="2">
        <v>382</v>
      </c>
      <c r="T43" s="2">
        <v>0</v>
      </c>
      <c r="U43" s="2">
        <v>0</v>
      </c>
      <c r="V43" s="2">
        <v>0</v>
      </c>
      <c r="W43" s="2">
        <v>1895</v>
      </c>
      <c r="X43" s="2">
        <v>141</v>
      </c>
      <c r="Y43" s="2">
        <v>2229</v>
      </c>
      <c r="Z43" s="2">
        <v>0</v>
      </c>
      <c r="AA43" s="1">
        <f t="shared" ref="AA43" si="42">Q43+S43+U43+W43+Y43</f>
        <v>8902</v>
      </c>
      <c r="AB43" s="13">
        <f t="shared" ref="AB43" si="43">R43+T43+V43+X43+Z43</f>
        <v>3680</v>
      </c>
      <c r="AC43" s="21">
        <f t="shared" ref="AC43" si="44">AA43+AB43</f>
        <v>12582</v>
      </c>
      <c r="AE43" s="4" t="s">
        <v>16</v>
      </c>
      <c r="AF43" s="2">
        <f t="shared" si="38"/>
        <v>3828.8478161965431</v>
      </c>
      <c r="AG43" s="2">
        <f t="shared" si="33"/>
        <v>4437.5586323820289</v>
      </c>
      <c r="AH43" s="2">
        <f t="shared" si="33"/>
        <v>1075</v>
      </c>
      <c r="AI43" s="2" t="str">
        <f t="shared" si="33"/>
        <v>N.A.</v>
      </c>
      <c r="AJ43" s="2" t="str">
        <f t="shared" si="33"/>
        <v>N.A.</v>
      </c>
      <c r="AK43" s="2" t="str">
        <f t="shared" si="33"/>
        <v>N.A.</v>
      </c>
      <c r="AL43" s="2">
        <f t="shared" si="33"/>
        <v>2726.3783641160953</v>
      </c>
      <c r="AM43" s="2">
        <f t="shared" si="33"/>
        <v>3440</v>
      </c>
      <c r="AN43" s="2">
        <f t="shared" si="33"/>
        <v>0</v>
      </c>
      <c r="AO43" s="2" t="str">
        <f t="shared" si="33"/>
        <v>N.A.</v>
      </c>
      <c r="AP43" s="15">
        <f t="shared" ref="AP43" si="45">IFERROR(L43/AA43, "N.A.")</f>
        <v>2517.2716243540781</v>
      </c>
      <c r="AQ43" s="13">
        <f t="shared" ref="AQ43" si="46">IFERROR(M43/AB43, "N.A.")</f>
        <v>4399.336956521739</v>
      </c>
      <c r="AR43" s="14">
        <f t="shared" ref="AR43" si="47">IFERROR(N43/AC43, "N.A.")</f>
        <v>3067.7405817835001</v>
      </c>
    </row>
    <row r="44" spans="1:44" ht="15" customHeight="1" thickBot="1" x14ac:dyDescent="0.3">
      <c r="A44" s="5" t="s">
        <v>0</v>
      </c>
      <c r="B44" s="42">
        <f>B43+C43</f>
        <v>32536135.000000004</v>
      </c>
      <c r="C44" s="43"/>
      <c r="D44" s="42">
        <f>D43+E43</f>
        <v>410650</v>
      </c>
      <c r="E44" s="43"/>
      <c r="F44" s="42">
        <f>F43+G43</f>
        <v>0</v>
      </c>
      <c r="G44" s="43"/>
      <c r="H44" s="42">
        <f>H43+I43</f>
        <v>5651527.0000000009</v>
      </c>
      <c r="I44" s="43"/>
      <c r="J44" s="42">
        <f>J43+K43</f>
        <v>0</v>
      </c>
      <c r="K44" s="43"/>
      <c r="L44" s="42">
        <f>L43+M43</f>
        <v>38598312</v>
      </c>
      <c r="M44" s="46"/>
      <c r="N44" s="22">
        <f>B44+D44+F44+H44+J44</f>
        <v>38598312.000000007</v>
      </c>
      <c r="P44" s="5" t="s">
        <v>0</v>
      </c>
      <c r="Q44" s="42">
        <f>Q43+R43</f>
        <v>7935</v>
      </c>
      <c r="R44" s="43"/>
      <c r="S44" s="42">
        <f>S43+T43</f>
        <v>382</v>
      </c>
      <c r="T44" s="43"/>
      <c r="U44" s="42">
        <f>U43+V43</f>
        <v>0</v>
      </c>
      <c r="V44" s="43"/>
      <c r="W44" s="42">
        <f>W43+X43</f>
        <v>2036</v>
      </c>
      <c r="X44" s="43"/>
      <c r="Y44" s="42">
        <f>Y43+Z43</f>
        <v>2229</v>
      </c>
      <c r="Z44" s="43"/>
      <c r="AA44" s="42">
        <f>AA43+AB43</f>
        <v>12582</v>
      </c>
      <c r="AB44" s="46"/>
      <c r="AC44" s="22">
        <f>Q44+S44+U44+W44+Y44</f>
        <v>12582</v>
      </c>
      <c r="AE44" s="5" t="s">
        <v>0</v>
      </c>
      <c r="AF44" s="44">
        <f>IFERROR(B44/Q44,"N.A.")</f>
        <v>4100.3320730938885</v>
      </c>
      <c r="AG44" s="45"/>
      <c r="AH44" s="44">
        <f>IFERROR(D44/S44,"N.A.")</f>
        <v>1075</v>
      </c>
      <c r="AI44" s="45"/>
      <c r="AJ44" s="44" t="str">
        <f>IFERROR(F44/U44,"N.A.")</f>
        <v>N.A.</v>
      </c>
      <c r="AK44" s="45"/>
      <c r="AL44" s="44">
        <f>IFERROR(H44/W44,"N.A.")</f>
        <v>2775.7991159135563</v>
      </c>
      <c r="AM44" s="45"/>
      <c r="AN44" s="44">
        <f>IFERROR(J44/Y44,"N.A.")</f>
        <v>0</v>
      </c>
      <c r="AO44" s="45"/>
      <c r="AP44" s="44">
        <f>IFERROR(L44/AA44,"N.A.")</f>
        <v>3067.7405817835001</v>
      </c>
      <c r="AQ44" s="45"/>
      <c r="AR44" s="16">
        <f>IFERROR(N44/AC44, "N.A.")</f>
        <v>3067.7405817835011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1677000</v>
      </c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1677000</v>
      </c>
      <c r="M15" s="13">
        <f>C15+E15+G15+I15+K15</f>
        <v>0</v>
      </c>
      <c r="N15" s="14">
        <f>L15+M15</f>
        <v>1677000</v>
      </c>
      <c r="P15" s="3" t="s">
        <v>12</v>
      </c>
      <c r="Q15" s="2">
        <v>325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1">
        <f>Q15+S15+U15+W15+Y15</f>
        <v>325</v>
      </c>
      <c r="AB15" s="13">
        <f>R15+T15+V15+X15+Z15</f>
        <v>0</v>
      </c>
      <c r="AC15" s="14">
        <f>AA15+AB15</f>
        <v>325</v>
      </c>
      <c r="AE15" s="3" t="s">
        <v>12</v>
      </c>
      <c r="AF15" s="2">
        <f>IFERROR(B15/Q15, "N.A.")</f>
        <v>5160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5160</v>
      </c>
      <c r="AQ15" s="13" t="str">
        <f t="shared" si="0"/>
        <v>N.A.</v>
      </c>
      <c r="AR15" s="14">
        <f t="shared" si="0"/>
        <v>5160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>
        <v>0</v>
      </c>
      <c r="C17" s="2">
        <v>0</v>
      </c>
      <c r="D17" s="2">
        <v>0</v>
      </c>
      <c r="E17" s="2"/>
      <c r="F17" s="2"/>
      <c r="G17" s="2"/>
      <c r="H17" s="2"/>
      <c r="I17" s="2">
        <v>0</v>
      </c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>
        <v>975</v>
      </c>
      <c r="R17" s="2">
        <v>2275</v>
      </c>
      <c r="S17" s="2">
        <v>325</v>
      </c>
      <c r="T17" s="2">
        <v>0</v>
      </c>
      <c r="U17" s="2">
        <v>0</v>
      </c>
      <c r="V17" s="2">
        <v>0</v>
      </c>
      <c r="W17" s="2">
        <v>0</v>
      </c>
      <c r="X17" s="2">
        <v>325</v>
      </c>
      <c r="Y17" s="2">
        <v>0</v>
      </c>
      <c r="Z17" s="2">
        <v>0</v>
      </c>
      <c r="AA17" s="1">
        <f t="shared" si="3"/>
        <v>1300</v>
      </c>
      <c r="AB17" s="13">
        <f t="shared" si="3"/>
        <v>2600</v>
      </c>
      <c r="AC17" s="14">
        <f t="shared" si="4"/>
        <v>3900</v>
      </c>
      <c r="AE17" s="3" t="s">
        <v>14</v>
      </c>
      <c r="AF17" s="2">
        <f t="shared" si="5"/>
        <v>0</v>
      </c>
      <c r="AG17" s="2">
        <f t="shared" si="0"/>
        <v>0</v>
      </c>
      <c r="AH17" s="2">
        <f t="shared" si="0"/>
        <v>0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0</v>
      </c>
      <c r="AN17" s="2" t="str">
        <f t="shared" si="0"/>
        <v>N.A.</v>
      </c>
      <c r="AO17" s="2" t="str">
        <f t="shared" si="0"/>
        <v>N.A.</v>
      </c>
      <c r="AP17" s="15">
        <f t="shared" si="0"/>
        <v>0</v>
      </c>
      <c r="AQ17" s="13">
        <f t="shared" si="0"/>
        <v>0</v>
      </c>
      <c r="AR17" s="14">
        <f t="shared" si="0"/>
        <v>0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0</v>
      </c>
      <c r="AB18" s="13">
        <f t="shared" si="3"/>
        <v>0</v>
      </c>
      <c r="AC18" s="21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>
        <v>1677000</v>
      </c>
      <c r="C19" s="2">
        <v>0</v>
      </c>
      <c r="D19" s="2">
        <v>0</v>
      </c>
      <c r="E19" s="2"/>
      <c r="F19" s="2"/>
      <c r="G19" s="2"/>
      <c r="H19" s="2"/>
      <c r="I19" s="2">
        <v>0</v>
      </c>
      <c r="J19" s="2"/>
      <c r="K19" s="2"/>
      <c r="L19" s="1">
        <f t="shared" ref="L19" si="6">B19+D19+F19+H19+J19</f>
        <v>1677000</v>
      </c>
      <c r="M19" s="13">
        <f t="shared" ref="M19" si="7">C19+E19+G19+I19+K19</f>
        <v>0</v>
      </c>
      <c r="N19" s="21">
        <f t="shared" ref="N19" si="8">L19+M19</f>
        <v>1677000</v>
      </c>
      <c r="P19" s="4" t="s">
        <v>16</v>
      </c>
      <c r="Q19" s="2">
        <v>1300</v>
      </c>
      <c r="R19" s="2">
        <v>2275</v>
      </c>
      <c r="S19" s="2">
        <v>325</v>
      </c>
      <c r="T19" s="2">
        <v>0</v>
      </c>
      <c r="U19" s="2">
        <v>0</v>
      </c>
      <c r="V19" s="2">
        <v>0</v>
      </c>
      <c r="W19" s="2">
        <v>0</v>
      </c>
      <c r="X19" s="2">
        <v>325</v>
      </c>
      <c r="Y19" s="2">
        <v>0</v>
      </c>
      <c r="Z19" s="2">
        <v>0</v>
      </c>
      <c r="AA19" s="1">
        <f t="shared" ref="AA19" si="9">Q19+S19+U19+W19+Y19</f>
        <v>1625</v>
      </c>
      <c r="AB19" s="13">
        <f t="shared" ref="AB19" si="10">R19+T19+V19+X19+Z19</f>
        <v>2600</v>
      </c>
      <c r="AC19" s="14">
        <f t="shared" ref="AC19" si="11">AA19+AB19</f>
        <v>4225</v>
      </c>
      <c r="AE19" s="4" t="s">
        <v>16</v>
      </c>
      <c r="AF19" s="2">
        <f t="shared" si="5"/>
        <v>1290</v>
      </c>
      <c r="AG19" s="2">
        <f t="shared" si="0"/>
        <v>0</v>
      </c>
      <c r="AH19" s="2">
        <f t="shared" si="0"/>
        <v>0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>
        <f t="shared" si="0"/>
        <v>0</v>
      </c>
      <c r="AN19" s="2" t="str">
        <f t="shared" si="0"/>
        <v>N.A.</v>
      </c>
      <c r="AO19" s="2" t="str">
        <f t="shared" si="0"/>
        <v>N.A.</v>
      </c>
      <c r="AP19" s="15">
        <f t="shared" ref="AP19" si="12">IFERROR(L19/AA19, "N.A.")</f>
        <v>1032</v>
      </c>
      <c r="AQ19" s="13">
        <f t="shared" ref="AQ19" si="13">IFERROR(M19/AB19, "N.A.")</f>
        <v>0</v>
      </c>
      <c r="AR19" s="14">
        <f t="shared" ref="AR19" si="14">IFERROR(N19/AC19, "N.A.")</f>
        <v>396.92307692307691</v>
      </c>
    </row>
    <row r="20" spans="1:44" ht="15" customHeight="1" thickBot="1" x14ac:dyDescent="0.3">
      <c r="A20" s="5" t="s">
        <v>0</v>
      </c>
      <c r="B20" s="42">
        <f>B19+C19</f>
        <v>1677000</v>
      </c>
      <c r="C20" s="43"/>
      <c r="D20" s="42">
        <f>D19+E19</f>
        <v>0</v>
      </c>
      <c r="E20" s="43"/>
      <c r="F20" s="42">
        <f>F19+G19</f>
        <v>0</v>
      </c>
      <c r="G20" s="43"/>
      <c r="H20" s="42">
        <f>H19+I19</f>
        <v>0</v>
      </c>
      <c r="I20" s="43"/>
      <c r="J20" s="42">
        <f>J19+K19</f>
        <v>0</v>
      </c>
      <c r="K20" s="43"/>
      <c r="L20" s="42">
        <f>L19+M19</f>
        <v>1677000</v>
      </c>
      <c r="M20" s="46"/>
      <c r="N20" s="22">
        <f>B20+D20+F20+H20+J20</f>
        <v>1677000</v>
      </c>
      <c r="P20" s="5" t="s">
        <v>0</v>
      </c>
      <c r="Q20" s="42">
        <f>Q19+R19</f>
        <v>3575</v>
      </c>
      <c r="R20" s="43"/>
      <c r="S20" s="42">
        <f>S19+T19</f>
        <v>325</v>
      </c>
      <c r="T20" s="43"/>
      <c r="U20" s="42">
        <f>U19+V19</f>
        <v>0</v>
      </c>
      <c r="V20" s="43"/>
      <c r="W20" s="42">
        <f>W19+X19</f>
        <v>325</v>
      </c>
      <c r="X20" s="43"/>
      <c r="Y20" s="42">
        <f>Y19+Z19</f>
        <v>0</v>
      </c>
      <c r="Z20" s="43"/>
      <c r="AA20" s="42">
        <f>AA19+AB19</f>
        <v>4225</v>
      </c>
      <c r="AB20" s="43"/>
      <c r="AC20" s="23">
        <f>Q20+S20+U20+W20+Y20</f>
        <v>4225</v>
      </c>
      <c r="AE20" s="5" t="s">
        <v>0</v>
      </c>
      <c r="AF20" s="44">
        <f>IFERROR(B20/Q20,"N.A.")</f>
        <v>469.09090909090907</v>
      </c>
      <c r="AG20" s="45"/>
      <c r="AH20" s="44">
        <f>IFERROR(D20/S20,"N.A.")</f>
        <v>0</v>
      </c>
      <c r="AI20" s="45"/>
      <c r="AJ20" s="44" t="str">
        <f>IFERROR(F20/U20,"N.A.")</f>
        <v>N.A.</v>
      </c>
      <c r="AK20" s="45"/>
      <c r="AL20" s="44">
        <f>IFERROR(H20/W20,"N.A.")</f>
        <v>0</v>
      </c>
      <c r="AM20" s="45"/>
      <c r="AN20" s="44" t="str">
        <f>IFERROR(J20/Y20,"N.A.")</f>
        <v>N.A.</v>
      </c>
      <c r="AO20" s="45"/>
      <c r="AP20" s="44">
        <f>IFERROR(L20/AA20,"N.A.")</f>
        <v>396.92307692307691</v>
      </c>
      <c r="AQ20" s="45"/>
      <c r="AR20" s="16">
        <f>IFERROR(N20/AC20, "N.A.")</f>
        <v>396.92307692307691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1677000</v>
      </c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1677000</v>
      </c>
      <c r="M27" s="13">
        <f>C27+E27+G27+I27+K27</f>
        <v>0</v>
      </c>
      <c r="N27" s="14">
        <f>L27+M27</f>
        <v>1677000</v>
      </c>
      <c r="P27" s="3" t="s">
        <v>12</v>
      </c>
      <c r="Q27" s="2">
        <v>325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1">
        <f>Q27+S27+U27+W27+Y27</f>
        <v>325</v>
      </c>
      <c r="AB27" s="13">
        <f>R27+T27+V27+X27+Z27</f>
        <v>0</v>
      </c>
      <c r="AC27" s="14">
        <f>AA27+AB27</f>
        <v>325</v>
      </c>
      <c r="AE27" s="3" t="s">
        <v>12</v>
      </c>
      <c r="AF27" s="2">
        <f>IFERROR(B27/Q27, "N.A.")</f>
        <v>5160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5160</v>
      </c>
      <c r="AQ27" s="13" t="str">
        <f t="shared" si="15"/>
        <v>N.A.</v>
      </c>
      <c r="AR27" s="14">
        <f t="shared" si="15"/>
        <v>5160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0</v>
      </c>
      <c r="C29" s="2">
        <v>0</v>
      </c>
      <c r="D29" s="2">
        <v>0</v>
      </c>
      <c r="E29" s="2"/>
      <c r="F29" s="2"/>
      <c r="G29" s="2"/>
      <c r="H29" s="2"/>
      <c r="I29" s="2">
        <v>0</v>
      </c>
      <c r="J29" s="2"/>
      <c r="K29" s="2"/>
      <c r="L29" s="1">
        <f t="shared" si="16"/>
        <v>0</v>
      </c>
      <c r="M29" s="13">
        <f t="shared" si="16"/>
        <v>0</v>
      </c>
      <c r="N29" s="14">
        <f t="shared" si="17"/>
        <v>0</v>
      </c>
      <c r="P29" s="3" t="s">
        <v>14</v>
      </c>
      <c r="Q29" s="2">
        <v>650</v>
      </c>
      <c r="R29" s="2">
        <v>650</v>
      </c>
      <c r="S29" s="2">
        <v>325</v>
      </c>
      <c r="T29" s="2">
        <v>0</v>
      </c>
      <c r="U29" s="2">
        <v>0</v>
      </c>
      <c r="V29" s="2">
        <v>0</v>
      </c>
      <c r="W29" s="2">
        <v>0</v>
      </c>
      <c r="X29" s="2">
        <v>325</v>
      </c>
      <c r="Y29" s="2">
        <v>0</v>
      </c>
      <c r="Z29" s="2">
        <v>0</v>
      </c>
      <c r="AA29" s="1">
        <f t="shared" si="18"/>
        <v>975</v>
      </c>
      <c r="AB29" s="13">
        <f t="shared" si="18"/>
        <v>975</v>
      </c>
      <c r="AC29" s="14">
        <f t="shared" si="19"/>
        <v>1950</v>
      </c>
      <c r="AE29" s="3" t="s">
        <v>14</v>
      </c>
      <c r="AF29" s="2">
        <f t="shared" si="20"/>
        <v>0</v>
      </c>
      <c r="AG29" s="2">
        <f t="shared" si="15"/>
        <v>0</v>
      </c>
      <c r="AH29" s="2">
        <f t="shared" si="15"/>
        <v>0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0</v>
      </c>
      <c r="AN29" s="2" t="str">
        <f t="shared" si="15"/>
        <v>N.A.</v>
      </c>
      <c r="AO29" s="2" t="str">
        <f t="shared" si="15"/>
        <v>N.A.</v>
      </c>
      <c r="AP29" s="15">
        <f t="shared" si="15"/>
        <v>0</v>
      </c>
      <c r="AQ29" s="13">
        <f t="shared" si="15"/>
        <v>0</v>
      </c>
      <c r="AR29" s="14">
        <f t="shared" si="15"/>
        <v>0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0</v>
      </c>
      <c r="AB30" s="13">
        <f t="shared" si="18"/>
        <v>0</v>
      </c>
      <c r="AC30" s="21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v>1677000</v>
      </c>
      <c r="C31" s="2">
        <v>0</v>
      </c>
      <c r="D31" s="2">
        <v>0</v>
      </c>
      <c r="E31" s="2"/>
      <c r="F31" s="2"/>
      <c r="G31" s="2"/>
      <c r="H31" s="2"/>
      <c r="I31" s="2">
        <v>0</v>
      </c>
      <c r="J31" s="2"/>
      <c r="K31" s="2"/>
      <c r="L31" s="1">
        <f t="shared" ref="L31" si="21">B31+D31+F31+H31+J31</f>
        <v>1677000</v>
      </c>
      <c r="M31" s="13">
        <f t="shared" ref="M31" si="22">C31+E31+G31+I31+K31</f>
        <v>0</v>
      </c>
      <c r="N31" s="21">
        <f t="shared" ref="N31" si="23">L31+M31</f>
        <v>1677000</v>
      </c>
      <c r="P31" s="4" t="s">
        <v>16</v>
      </c>
      <c r="Q31" s="2">
        <v>975</v>
      </c>
      <c r="R31" s="2">
        <v>650</v>
      </c>
      <c r="S31" s="2">
        <v>325</v>
      </c>
      <c r="T31" s="2">
        <v>0</v>
      </c>
      <c r="U31" s="2">
        <v>0</v>
      </c>
      <c r="V31" s="2">
        <v>0</v>
      </c>
      <c r="W31" s="2">
        <v>0</v>
      </c>
      <c r="X31" s="2">
        <v>325</v>
      </c>
      <c r="Y31" s="2">
        <v>0</v>
      </c>
      <c r="Z31" s="2">
        <v>0</v>
      </c>
      <c r="AA31" s="1">
        <f t="shared" ref="AA31" si="24">Q31+S31+U31+W31+Y31</f>
        <v>1300</v>
      </c>
      <c r="AB31" s="13">
        <f t="shared" ref="AB31" si="25">R31+T31+V31+X31+Z31</f>
        <v>975</v>
      </c>
      <c r="AC31" s="14">
        <f t="shared" ref="AC31" si="26">AA31+AB31</f>
        <v>2275</v>
      </c>
      <c r="AE31" s="4" t="s">
        <v>16</v>
      </c>
      <c r="AF31" s="2">
        <f t="shared" si="20"/>
        <v>1720</v>
      </c>
      <c r="AG31" s="2">
        <f t="shared" si="15"/>
        <v>0</v>
      </c>
      <c r="AH31" s="2">
        <f t="shared" si="15"/>
        <v>0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>
        <f t="shared" si="15"/>
        <v>0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1290</v>
      </c>
      <c r="AQ31" s="13">
        <f t="shared" ref="AQ31" si="28">IFERROR(M31/AB31, "N.A.")</f>
        <v>0</v>
      </c>
      <c r="AR31" s="14">
        <f t="shared" ref="AR31" si="29">IFERROR(N31/AC31, "N.A.")</f>
        <v>737.14285714285711</v>
      </c>
    </row>
    <row r="32" spans="1:44" ht="15" customHeight="1" thickBot="1" x14ac:dyDescent="0.3">
      <c r="A32" s="5" t="s">
        <v>0</v>
      </c>
      <c r="B32" s="42">
        <f>B31+C31</f>
        <v>1677000</v>
      </c>
      <c r="C32" s="43"/>
      <c r="D32" s="42">
        <f>D31+E31</f>
        <v>0</v>
      </c>
      <c r="E32" s="43"/>
      <c r="F32" s="42">
        <f>F31+G31</f>
        <v>0</v>
      </c>
      <c r="G32" s="43"/>
      <c r="H32" s="42">
        <f>H31+I31</f>
        <v>0</v>
      </c>
      <c r="I32" s="43"/>
      <c r="J32" s="42">
        <f>J31+K31</f>
        <v>0</v>
      </c>
      <c r="K32" s="43"/>
      <c r="L32" s="42">
        <f>L31+M31</f>
        <v>1677000</v>
      </c>
      <c r="M32" s="46"/>
      <c r="N32" s="22">
        <f>B32+D32+F32+H32+J32</f>
        <v>1677000</v>
      </c>
      <c r="P32" s="5" t="s">
        <v>0</v>
      </c>
      <c r="Q32" s="42">
        <f>Q31+R31</f>
        <v>1625</v>
      </c>
      <c r="R32" s="43"/>
      <c r="S32" s="42">
        <f>S31+T31</f>
        <v>325</v>
      </c>
      <c r="T32" s="43"/>
      <c r="U32" s="42">
        <f>U31+V31</f>
        <v>0</v>
      </c>
      <c r="V32" s="43"/>
      <c r="W32" s="42">
        <f>W31+X31</f>
        <v>325</v>
      </c>
      <c r="X32" s="43"/>
      <c r="Y32" s="42">
        <f>Y31+Z31</f>
        <v>0</v>
      </c>
      <c r="Z32" s="43"/>
      <c r="AA32" s="42">
        <f>AA31+AB31</f>
        <v>2275</v>
      </c>
      <c r="AB32" s="43"/>
      <c r="AC32" s="23">
        <f>Q32+S32+U32+W32+Y32</f>
        <v>2275</v>
      </c>
      <c r="AE32" s="5" t="s">
        <v>0</v>
      </c>
      <c r="AF32" s="44">
        <f>IFERROR(B32/Q32,"N.A.")</f>
        <v>1032</v>
      </c>
      <c r="AG32" s="45"/>
      <c r="AH32" s="44">
        <f>IFERROR(D32/S32,"N.A.")</f>
        <v>0</v>
      </c>
      <c r="AI32" s="45"/>
      <c r="AJ32" s="44" t="str">
        <f>IFERROR(F32/U32,"N.A.")</f>
        <v>N.A.</v>
      </c>
      <c r="AK32" s="45"/>
      <c r="AL32" s="44">
        <f>IFERROR(H32/W32,"N.A.")</f>
        <v>0</v>
      </c>
      <c r="AM32" s="45"/>
      <c r="AN32" s="44" t="str">
        <f>IFERROR(J32/Y32,"N.A.")</f>
        <v>N.A.</v>
      </c>
      <c r="AO32" s="45"/>
      <c r="AP32" s="44">
        <f>IFERROR(L32/AA32,"N.A.")</f>
        <v>737.14285714285711</v>
      </c>
      <c r="AQ32" s="45"/>
      <c r="AR32" s="16">
        <f>IFERROR(N32/AC32, "N.A.")</f>
        <v>737.14285714285711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 t="str">
        <f t="shared" si="30"/>
        <v>N.A.</v>
      </c>
      <c r="AQ39" s="13" t="str">
        <f t="shared" si="30"/>
        <v>N.A.</v>
      </c>
      <c r="AR39" s="14" t="str">
        <f t="shared" si="30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>
        <v>0</v>
      </c>
      <c r="C41" s="2">
        <v>0</v>
      </c>
      <c r="D41" s="2"/>
      <c r="E41" s="2"/>
      <c r="F41" s="2"/>
      <c r="G41" s="2"/>
      <c r="H41" s="2"/>
      <c r="I41" s="2"/>
      <c r="J41" s="2"/>
      <c r="K41" s="2"/>
      <c r="L41" s="1">
        <f t="shared" si="31"/>
        <v>0</v>
      </c>
      <c r="M41" s="13">
        <f t="shared" si="31"/>
        <v>0</v>
      </c>
      <c r="N41" s="14">
        <f t="shared" si="32"/>
        <v>0</v>
      </c>
      <c r="P41" s="3" t="s">
        <v>14</v>
      </c>
      <c r="Q41" s="2">
        <v>325</v>
      </c>
      <c r="R41" s="2">
        <v>1625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325</v>
      </c>
      <c r="AB41" s="13">
        <f t="shared" si="33"/>
        <v>1625</v>
      </c>
      <c r="AC41" s="14">
        <f t="shared" si="34"/>
        <v>1950</v>
      </c>
      <c r="AE41" s="3" t="s">
        <v>14</v>
      </c>
      <c r="AF41" s="2">
        <f t="shared" si="35"/>
        <v>0</v>
      </c>
      <c r="AG41" s="2">
        <f t="shared" si="30"/>
        <v>0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0</v>
      </c>
      <c r="AQ41" s="13">
        <f t="shared" si="30"/>
        <v>0</v>
      </c>
      <c r="AR41" s="14">
        <f t="shared" si="30"/>
        <v>0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0</v>
      </c>
      <c r="C43" s="2">
        <v>0</v>
      </c>
      <c r="D43" s="2"/>
      <c r="E43" s="2"/>
      <c r="F43" s="2"/>
      <c r="G43" s="2"/>
      <c r="H43" s="2"/>
      <c r="I43" s="2"/>
      <c r="J43" s="2"/>
      <c r="K43" s="2"/>
      <c r="L43" s="1">
        <f t="shared" ref="L43" si="36">B43+D43+F43+H43+J43</f>
        <v>0</v>
      </c>
      <c r="M43" s="13">
        <f t="shared" ref="M43" si="37">C43+E43+G43+I43+K43</f>
        <v>0</v>
      </c>
      <c r="N43" s="21">
        <f t="shared" ref="N43" si="38">L43+M43</f>
        <v>0</v>
      </c>
      <c r="P43" s="4" t="s">
        <v>16</v>
      </c>
      <c r="Q43" s="2">
        <v>325</v>
      </c>
      <c r="R43" s="2">
        <v>1625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1">
        <f t="shared" ref="AA43" si="39">Q43+S43+U43+W43+Y43</f>
        <v>325</v>
      </c>
      <c r="AB43" s="13">
        <f t="shared" ref="AB43" si="40">R43+T43+V43+X43+Z43</f>
        <v>1625</v>
      </c>
      <c r="AC43" s="21">
        <f t="shared" ref="AC43" si="41">AA43+AB43</f>
        <v>1950</v>
      </c>
      <c r="AE43" s="4" t="s">
        <v>16</v>
      </c>
      <c r="AF43" s="2">
        <f t="shared" si="35"/>
        <v>0</v>
      </c>
      <c r="AG43" s="2">
        <f t="shared" si="30"/>
        <v>0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0</v>
      </c>
      <c r="AQ43" s="13">
        <f t="shared" ref="AQ43" si="43">IFERROR(M43/AB43, "N.A.")</f>
        <v>0</v>
      </c>
      <c r="AR43" s="14">
        <f t="shared" ref="AR43" si="44">IFERROR(N43/AC43, "N.A.")</f>
        <v>0</v>
      </c>
    </row>
    <row r="44" spans="1:44" ht="15" customHeight="1" thickBot="1" x14ac:dyDescent="0.3">
      <c r="A44" s="5" t="s">
        <v>0</v>
      </c>
      <c r="B44" s="42">
        <f>B43+C43</f>
        <v>0</v>
      </c>
      <c r="C44" s="43"/>
      <c r="D44" s="42">
        <f>D43+E43</f>
        <v>0</v>
      </c>
      <c r="E44" s="43"/>
      <c r="F44" s="42">
        <f>F43+G43</f>
        <v>0</v>
      </c>
      <c r="G44" s="43"/>
      <c r="H44" s="42">
        <f>H43+I43</f>
        <v>0</v>
      </c>
      <c r="I44" s="43"/>
      <c r="J44" s="42">
        <f>J43+K43</f>
        <v>0</v>
      </c>
      <c r="K44" s="43"/>
      <c r="L44" s="42">
        <f>L43+M43</f>
        <v>0</v>
      </c>
      <c r="M44" s="46"/>
      <c r="N44" s="22">
        <f>B44+D44+F44+H44+J44</f>
        <v>0</v>
      </c>
      <c r="P44" s="5" t="s">
        <v>0</v>
      </c>
      <c r="Q44" s="42">
        <f>Q43+R43</f>
        <v>1950</v>
      </c>
      <c r="R44" s="43"/>
      <c r="S44" s="42">
        <f>S43+T43</f>
        <v>0</v>
      </c>
      <c r="T44" s="43"/>
      <c r="U44" s="42">
        <f>U43+V43</f>
        <v>0</v>
      </c>
      <c r="V44" s="43"/>
      <c r="W44" s="42">
        <f>W43+X43</f>
        <v>0</v>
      </c>
      <c r="X44" s="43"/>
      <c r="Y44" s="42">
        <f>Y43+Z43</f>
        <v>0</v>
      </c>
      <c r="Z44" s="43"/>
      <c r="AA44" s="42">
        <f>AA43+AB43</f>
        <v>1950</v>
      </c>
      <c r="AB44" s="46"/>
      <c r="AC44" s="22">
        <f>Q44+S44+U44+W44+Y44</f>
        <v>1950</v>
      </c>
      <c r="AE44" s="5" t="s">
        <v>0</v>
      </c>
      <c r="AF44" s="44">
        <f>IFERROR(B44/Q44,"N.A.")</f>
        <v>0</v>
      </c>
      <c r="AG44" s="45"/>
      <c r="AH44" s="44" t="str">
        <f>IFERROR(D44/S44,"N.A.")</f>
        <v>N.A.</v>
      </c>
      <c r="AI44" s="45"/>
      <c r="AJ44" s="44" t="str">
        <f>IFERROR(F44/U44,"N.A.")</f>
        <v>N.A.</v>
      </c>
      <c r="AK44" s="45"/>
      <c r="AL44" s="44" t="str">
        <f>IFERROR(H44/W44,"N.A.")</f>
        <v>N.A.</v>
      </c>
      <c r="AM44" s="45"/>
      <c r="AN44" s="44" t="str">
        <f>IFERROR(J44/Y44,"N.A.")</f>
        <v>N.A.</v>
      </c>
      <c r="AO44" s="45"/>
      <c r="AP44" s="44">
        <f>IFERROR(L44/AA44,"N.A.")</f>
        <v>0</v>
      </c>
      <c r="AQ44" s="45"/>
      <c r="AR44" s="16">
        <f>IFERROR(N44/AC44, "N.A.")</f>
        <v>0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269150955.00000012</v>
      </c>
      <c r="C15" s="2"/>
      <c r="D15" s="2">
        <v>43722790</v>
      </c>
      <c r="E15" s="2"/>
      <c r="F15" s="2">
        <v>84038330.00000003</v>
      </c>
      <c r="G15" s="2"/>
      <c r="H15" s="2">
        <v>571868719.99999917</v>
      </c>
      <c r="I15" s="2"/>
      <c r="J15" s="2">
        <v>0</v>
      </c>
      <c r="K15" s="2"/>
      <c r="L15" s="1">
        <f>B15+D15+F15+H15+J15</f>
        <v>968780794.99999928</v>
      </c>
      <c r="M15" s="13">
        <f>C15+E15+G15+I15+K15</f>
        <v>0</v>
      </c>
      <c r="N15" s="14">
        <f>L15+M15</f>
        <v>968780794.99999928</v>
      </c>
      <c r="P15" s="3" t="s">
        <v>12</v>
      </c>
      <c r="Q15" s="2">
        <v>49389</v>
      </c>
      <c r="R15" s="2">
        <v>0</v>
      </c>
      <c r="S15" s="2">
        <v>8314</v>
      </c>
      <c r="T15" s="2">
        <v>0</v>
      </c>
      <c r="U15" s="2">
        <v>12062</v>
      </c>
      <c r="V15" s="2">
        <v>0</v>
      </c>
      <c r="W15" s="2">
        <v>129114</v>
      </c>
      <c r="X15" s="2">
        <v>0</v>
      </c>
      <c r="Y15" s="2">
        <v>12518</v>
      </c>
      <c r="Z15" s="2">
        <v>0</v>
      </c>
      <c r="AA15" s="1">
        <f>Q15+S15+U15+W15+Y15</f>
        <v>211397</v>
      </c>
      <c r="AB15" s="13">
        <f>R15+T15+V15+X15+Z15</f>
        <v>0</v>
      </c>
      <c r="AC15" s="14">
        <f>AA15+AB15</f>
        <v>211397</v>
      </c>
      <c r="AE15" s="3" t="s">
        <v>12</v>
      </c>
      <c r="AF15" s="2">
        <f>IFERROR(B15/Q15, "N.A.")</f>
        <v>5449.613375447977</v>
      </c>
      <c r="AG15" s="2" t="str">
        <f t="shared" ref="AG15:AR19" si="0">IFERROR(C15/R15, "N.A.")</f>
        <v>N.A.</v>
      </c>
      <c r="AH15" s="2">
        <f t="shared" si="0"/>
        <v>5258.9355304305991</v>
      </c>
      <c r="AI15" s="2" t="str">
        <f t="shared" si="0"/>
        <v>N.A.</v>
      </c>
      <c r="AJ15" s="2">
        <f t="shared" si="0"/>
        <v>6967.1969822583342</v>
      </c>
      <c r="AK15" s="2" t="str">
        <f t="shared" si="0"/>
        <v>N.A.</v>
      </c>
      <c r="AL15" s="2">
        <f t="shared" si="0"/>
        <v>4429.1766965627212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4582.7556445928712</v>
      </c>
      <c r="AQ15" s="13" t="str">
        <f t="shared" si="0"/>
        <v>N.A.</v>
      </c>
      <c r="AR15" s="14">
        <f t="shared" si="0"/>
        <v>4582.7556445928712</v>
      </c>
    </row>
    <row r="16" spans="1:44" ht="15" customHeight="1" thickBot="1" x14ac:dyDescent="0.3">
      <c r="A16" s="3" t="s">
        <v>13</v>
      </c>
      <c r="B16" s="2">
        <v>114986903</v>
      </c>
      <c r="C16" s="2">
        <v>27623249.999999996</v>
      </c>
      <c r="D16" s="2">
        <v>833340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115820243</v>
      </c>
      <c r="M16" s="13">
        <f t="shared" si="1"/>
        <v>27623249.999999996</v>
      </c>
      <c r="N16" s="14">
        <f t="shared" ref="N16:N18" si="2">L16+M16</f>
        <v>143443493</v>
      </c>
      <c r="P16" s="3" t="s">
        <v>13</v>
      </c>
      <c r="Q16" s="2">
        <v>26788</v>
      </c>
      <c r="R16" s="2">
        <v>2641</v>
      </c>
      <c r="S16" s="2">
        <v>323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27111</v>
      </c>
      <c r="AB16" s="13">
        <f t="shared" si="3"/>
        <v>2641</v>
      </c>
      <c r="AC16" s="14">
        <f t="shared" ref="AC16:AC18" si="4">AA16+AB16</f>
        <v>29752</v>
      </c>
      <c r="AE16" s="3" t="s">
        <v>13</v>
      </c>
      <c r="AF16" s="2">
        <f t="shared" ref="AF16:AF19" si="5">IFERROR(B16/Q16, "N.A.")</f>
        <v>4292.4780872032252</v>
      </c>
      <c r="AG16" s="2">
        <f t="shared" si="0"/>
        <v>10459.390382430896</v>
      </c>
      <c r="AH16" s="2">
        <f t="shared" si="0"/>
        <v>2580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4272.0756519493934</v>
      </c>
      <c r="AQ16" s="13">
        <f t="shared" si="0"/>
        <v>10459.390382430896</v>
      </c>
      <c r="AR16" s="14">
        <f t="shared" si="0"/>
        <v>4821.3058954019898</v>
      </c>
    </row>
    <row r="17" spans="1:44" ht="15" customHeight="1" thickBot="1" x14ac:dyDescent="0.3">
      <c r="A17" s="3" t="s">
        <v>14</v>
      </c>
      <c r="B17" s="2">
        <v>575150999.00000072</v>
      </c>
      <c r="C17" s="2">
        <v>2865962418</v>
      </c>
      <c r="D17" s="2">
        <v>102934582.99999997</v>
      </c>
      <c r="E17" s="2">
        <v>36369200</v>
      </c>
      <c r="F17" s="2"/>
      <c r="G17" s="2">
        <v>157064486.00000003</v>
      </c>
      <c r="H17" s="2"/>
      <c r="I17" s="2">
        <v>271867000</v>
      </c>
      <c r="J17" s="2">
        <v>0</v>
      </c>
      <c r="K17" s="2"/>
      <c r="L17" s="1">
        <f t="shared" si="1"/>
        <v>678085582.00000072</v>
      </c>
      <c r="M17" s="13">
        <f t="shared" si="1"/>
        <v>3331263104</v>
      </c>
      <c r="N17" s="14">
        <f t="shared" si="2"/>
        <v>4009348686.000001</v>
      </c>
      <c r="P17" s="3" t="s">
        <v>14</v>
      </c>
      <c r="Q17" s="2">
        <v>106785</v>
      </c>
      <c r="R17" s="2">
        <v>415364</v>
      </c>
      <c r="S17" s="2">
        <v>14603</v>
      </c>
      <c r="T17" s="2">
        <v>1953</v>
      </c>
      <c r="U17" s="2">
        <v>0</v>
      </c>
      <c r="V17" s="2">
        <v>18795</v>
      </c>
      <c r="W17" s="2">
        <v>0</v>
      </c>
      <c r="X17" s="2">
        <v>32972</v>
      </c>
      <c r="Y17" s="2">
        <v>11063</v>
      </c>
      <c r="Z17" s="2">
        <v>0</v>
      </c>
      <c r="AA17" s="1">
        <f t="shared" si="3"/>
        <v>132451</v>
      </c>
      <c r="AB17" s="13">
        <f t="shared" si="3"/>
        <v>469084</v>
      </c>
      <c r="AC17" s="14">
        <f t="shared" si="4"/>
        <v>601535</v>
      </c>
      <c r="AE17" s="3" t="s">
        <v>14</v>
      </c>
      <c r="AF17" s="2">
        <f t="shared" si="5"/>
        <v>5386.0654492672256</v>
      </c>
      <c r="AG17" s="2">
        <f t="shared" si="0"/>
        <v>6899.8815930123938</v>
      </c>
      <c r="AH17" s="2">
        <f t="shared" si="0"/>
        <v>7048.865507087583</v>
      </c>
      <c r="AI17" s="2">
        <f t="shared" si="0"/>
        <v>18622.222222222223</v>
      </c>
      <c r="AJ17" s="2" t="str">
        <f t="shared" si="0"/>
        <v>N.A.</v>
      </c>
      <c r="AK17" s="2">
        <f t="shared" si="0"/>
        <v>8356.7164671455193</v>
      </c>
      <c r="AL17" s="2" t="str">
        <f t="shared" si="0"/>
        <v>N.A.</v>
      </c>
      <c r="AM17" s="2">
        <f t="shared" si="0"/>
        <v>8245.390027902462</v>
      </c>
      <c r="AN17" s="2">
        <f t="shared" si="0"/>
        <v>0</v>
      </c>
      <c r="AO17" s="2" t="str">
        <f t="shared" si="0"/>
        <v>N.A.</v>
      </c>
      <c r="AP17" s="15">
        <f t="shared" si="0"/>
        <v>5119.5202905225378</v>
      </c>
      <c r="AQ17" s="13">
        <f t="shared" si="0"/>
        <v>7101.6344705852252</v>
      </c>
      <c r="AR17" s="14">
        <f t="shared" si="0"/>
        <v>6665.1960168568758</v>
      </c>
    </row>
    <row r="18" spans="1:44" ht="15" customHeight="1" thickBot="1" x14ac:dyDescent="0.3">
      <c r="A18" s="3" t="s">
        <v>15</v>
      </c>
      <c r="B18" s="2">
        <v>39739269</v>
      </c>
      <c r="C18" s="2">
        <v>1354500</v>
      </c>
      <c r="D18" s="2">
        <v>12792500</v>
      </c>
      <c r="E18" s="2"/>
      <c r="F18" s="2"/>
      <c r="G18" s="2">
        <v>12444399</v>
      </c>
      <c r="H18" s="2">
        <v>11664593.999999996</v>
      </c>
      <c r="I18" s="2"/>
      <c r="J18" s="2">
        <v>0</v>
      </c>
      <c r="K18" s="2"/>
      <c r="L18" s="1">
        <f t="shared" si="1"/>
        <v>64196363</v>
      </c>
      <c r="M18" s="13">
        <f t="shared" si="1"/>
        <v>13798899</v>
      </c>
      <c r="N18" s="14">
        <f t="shared" si="2"/>
        <v>77995262</v>
      </c>
      <c r="P18" s="3" t="s">
        <v>15</v>
      </c>
      <c r="Q18" s="2">
        <v>10454</v>
      </c>
      <c r="R18" s="2">
        <v>324</v>
      </c>
      <c r="S18" s="2">
        <v>1250</v>
      </c>
      <c r="T18" s="2">
        <v>0</v>
      </c>
      <c r="U18" s="2">
        <v>0</v>
      </c>
      <c r="V18" s="2">
        <v>2400</v>
      </c>
      <c r="W18" s="2">
        <v>23922</v>
      </c>
      <c r="X18" s="2">
        <v>0</v>
      </c>
      <c r="Y18" s="2">
        <v>5832</v>
      </c>
      <c r="Z18" s="2">
        <v>0</v>
      </c>
      <c r="AA18" s="1">
        <f t="shared" si="3"/>
        <v>41458</v>
      </c>
      <c r="AB18" s="13">
        <f t="shared" si="3"/>
        <v>2724</v>
      </c>
      <c r="AC18" s="21">
        <f t="shared" si="4"/>
        <v>44182</v>
      </c>
      <c r="AE18" s="3" t="s">
        <v>15</v>
      </c>
      <c r="AF18" s="2">
        <f t="shared" si="5"/>
        <v>3801.3458006504688</v>
      </c>
      <c r="AG18" s="2">
        <f t="shared" si="0"/>
        <v>4180.5555555555557</v>
      </c>
      <c r="AH18" s="2">
        <f t="shared" si="0"/>
        <v>10234</v>
      </c>
      <c r="AI18" s="2" t="str">
        <f t="shared" si="0"/>
        <v>N.A.</v>
      </c>
      <c r="AJ18" s="2" t="str">
        <f t="shared" si="0"/>
        <v>N.A.</v>
      </c>
      <c r="AK18" s="2">
        <f t="shared" si="0"/>
        <v>5185.1662500000002</v>
      </c>
      <c r="AL18" s="2">
        <f t="shared" si="0"/>
        <v>487.60948081264092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1548.4674369241159</v>
      </c>
      <c r="AQ18" s="13">
        <f t="shared" si="0"/>
        <v>5065.6751101321588</v>
      </c>
      <c r="AR18" s="14">
        <f t="shared" si="0"/>
        <v>1765.317595400842</v>
      </c>
    </row>
    <row r="19" spans="1:44" ht="15" customHeight="1" thickBot="1" x14ac:dyDescent="0.3">
      <c r="A19" s="4" t="s">
        <v>16</v>
      </c>
      <c r="B19" s="2">
        <v>999028126.00000048</v>
      </c>
      <c r="C19" s="2">
        <v>2894940167.9999981</v>
      </c>
      <c r="D19" s="2">
        <v>160283213.00000003</v>
      </c>
      <c r="E19" s="2">
        <v>36369200</v>
      </c>
      <c r="F19" s="2">
        <v>84038330.00000003</v>
      </c>
      <c r="G19" s="2">
        <v>169508885</v>
      </c>
      <c r="H19" s="2">
        <v>583533313.99999964</v>
      </c>
      <c r="I19" s="2">
        <v>271867000</v>
      </c>
      <c r="J19" s="2">
        <v>0</v>
      </c>
      <c r="K19" s="2"/>
      <c r="L19" s="1">
        <f t="shared" ref="L19" si="6">B19+D19+F19+H19+J19</f>
        <v>1826882983</v>
      </c>
      <c r="M19" s="13">
        <f t="shared" ref="M19" si="7">C19+E19+G19+I19+K19</f>
        <v>3372685252.9999981</v>
      </c>
      <c r="N19" s="21">
        <f t="shared" ref="N19" si="8">L19+M19</f>
        <v>5199568235.9999981</v>
      </c>
      <c r="P19" s="4" t="s">
        <v>16</v>
      </c>
      <c r="Q19" s="2">
        <v>193416</v>
      </c>
      <c r="R19" s="2">
        <v>418329</v>
      </c>
      <c r="S19" s="2">
        <v>24490</v>
      </c>
      <c r="T19" s="2">
        <v>1953</v>
      </c>
      <c r="U19" s="2">
        <v>12062</v>
      </c>
      <c r="V19" s="2">
        <v>21195</v>
      </c>
      <c r="W19" s="2">
        <v>153036</v>
      </c>
      <c r="X19" s="2">
        <v>32972</v>
      </c>
      <c r="Y19" s="2">
        <v>29413</v>
      </c>
      <c r="Z19" s="2">
        <v>0</v>
      </c>
      <c r="AA19" s="1">
        <f t="shared" ref="AA19" si="9">Q19+S19+U19+W19+Y19</f>
        <v>412417</v>
      </c>
      <c r="AB19" s="13">
        <f t="shared" ref="AB19" si="10">R19+T19+V19+X19+Z19</f>
        <v>474449</v>
      </c>
      <c r="AC19" s="14">
        <f t="shared" ref="AC19" si="11">AA19+AB19</f>
        <v>886866</v>
      </c>
      <c r="AE19" s="4" t="s">
        <v>16</v>
      </c>
      <c r="AF19" s="2">
        <f t="shared" si="5"/>
        <v>5165.1782996236116</v>
      </c>
      <c r="AG19" s="2">
        <f t="shared" si="0"/>
        <v>6920.2473842358477</v>
      </c>
      <c r="AH19" s="2">
        <f t="shared" si="0"/>
        <v>6544.8433238056359</v>
      </c>
      <c r="AI19" s="2">
        <f t="shared" si="0"/>
        <v>18622.222222222223</v>
      </c>
      <c r="AJ19" s="2">
        <f t="shared" si="0"/>
        <v>6967.1969822583342</v>
      </c>
      <c r="AK19" s="2">
        <f t="shared" si="0"/>
        <v>7997.5883463080918</v>
      </c>
      <c r="AL19" s="2">
        <f t="shared" si="0"/>
        <v>3813.0460414542958</v>
      </c>
      <c r="AM19" s="2">
        <f t="shared" si="0"/>
        <v>8245.390027902462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4429.6985405548266</v>
      </c>
      <c r="AQ19" s="13">
        <f t="shared" ref="AQ19" si="13">IFERROR(M19/AB19, "N.A.")</f>
        <v>7108.6360241037455</v>
      </c>
      <c r="AR19" s="14">
        <f t="shared" ref="AR19" si="14">IFERROR(N19/AC19, "N.A.")</f>
        <v>5862.8566615475147</v>
      </c>
    </row>
    <row r="20" spans="1:44" ht="15" customHeight="1" thickBot="1" x14ac:dyDescent="0.3">
      <c r="A20" s="5" t="s">
        <v>0</v>
      </c>
      <c r="B20" s="42">
        <f>B19+C19</f>
        <v>3893968293.9999986</v>
      </c>
      <c r="C20" s="43"/>
      <c r="D20" s="42">
        <f>D19+E19</f>
        <v>196652413.00000003</v>
      </c>
      <c r="E20" s="43"/>
      <c r="F20" s="42">
        <f>F19+G19</f>
        <v>253547215.00000003</v>
      </c>
      <c r="G20" s="43"/>
      <c r="H20" s="42">
        <f>H19+I19</f>
        <v>855400313.99999964</v>
      </c>
      <c r="I20" s="43"/>
      <c r="J20" s="42">
        <f>J19+K19</f>
        <v>0</v>
      </c>
      <c r="K20" s="43"/>
      <c r="L20" s="42">
        <f>L19+M19</f>
        <v>5199568235.9999981</v>
      </c>
      <c r="M20" s="46"/>
      <c r="N20" s="22">
        <f>B20+D20+F20+H20+J20</f>
        <v>5199568235.999999</v>
      </c>
      <c r="P20" s="5" t="s">
        <v>0</v>
      </c>
      <c r="Q20" s="42">
        <f>Q19+R19</f>
        <v>611745</v>
      </c>
      <c r="R20" s="43"/>
      <c r="S20" s="42">
        <f>S19+T19</f>
        <v>26443</v>
      </c>
      <c r="T20" s="43"/>
      <c r="U20" s="42">
        <f>U19+V19</f>
        <v>33257</v>
      </c>
      <c r="V20" s="43"/>
      <c r="W20" s="42">
        <f>W19+X19</f>
        <v>186008</v>
      </c>
      <c r="X20" s="43"/>
      <c r="Y20" s="42">
        <f>Y19+Z19</f>
        <v>29413</v>
      </c>
      <c r="Z20" s="43"/>
      <c r="AA20" s="42">
        <f>AA19+AB19</f>
        <v>886866</v>
      </c>
      <c r="AB20" s="43"/>
      <c r="AC20" s="23">
        <f>Q20+S20+U20+W20+Y20</f>
        <v>886866</v>
      </c>
      <c r="AE20" s="5" t="s">
        <v>0</v>
      </c>
      <c r="AF20" s="44">
        <f>IFERROR(B20/Q20,"N.A.")</f>
        <v>6365.3455181488998</v>
      </c>
      <c r="AG20" s="45"/>
      <c r="AH20" s="44">
        <f>IFERROR(D20/S20,"N.A.")</f>
        <v>7436.841999773098</v>
      </c>
      <c r="AI20" s="45"/>
      <c r="AJ20" s="44">
        <f>IFERROR(F20/U20,"N.A.")</f>
        <v>7623.8751240340389</v>
      </c>
      <c r="AK20" s="45"/>
      <c r="AL20" s="44">
        <f>IFERROR(H20/W20,"N.A.")</f>
        <v>4598.7286245752848</v>
      </c>
      <c r="AM20" s="45"/>
      <c r="AN20" s="44">
        <f>IFERROR(J20/Y20,"N.A.")</f>
        <v>0</v>
      </c>
      <c r="AO20" s="45"/>
      <c r="AP20" s="44">
        <f>IFERROR(L20/AA20,"N.A.")</f>
        <v>5862.8566615475147</v>
      </c>
      <c r="AQ20" s="45"/>
      <c r="AR20" s="16">
        <f>IFERROR(N20/AC20, "N.A.")</f>
        <v>5862.8566615475156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226516834.99999985</v>
      </c>
      <c r="C27" s="2"/>
      <c r="D27" s="2">
        <v>38063560</v>
      </c>
      <c r="E27" s="2"/>
      <c r="F27" s="2">
        <v>66427250</v>
      </c>
      <c r="G27" s="2"/>
      <c r="H27" s="2">
        <v>402090194</v>
      </c>
      <c r="I27" s="2"/>
      <c r="J27" s="2">
        <v>0</v>
      </c>
      <c r="K27" s="2"/>
      <c r="L27" s="1">
        <f>B27+D27+F27+H27+J27</f>
        <v>733097838.99999988</v>
      </c>
      <c r="M27" s="13">
        <f>C27+E27+G27+I27+K27</f>
        <v>0</v>
      </c>
      <c r="N27" s="14">
        <f>L27+M27</f>
        <v>733097838.99999988</v>
      </c>
      <c r="P27" s="3" t="s">
        <v>12</v>
      </c>
      <c r="Q27" s="2">
        <v>38943</v>
      </c>
      <c r="R27" s="2">
        <v>0</v>
      </c>
      <c r="S27" s="2">
        <v>6901</v>
      </c>
      <c r="T27" s="2">
        <v>0</v>
      </c>
      <c r="U27" s="2">
        <v>9696</v>
      </c>
      <c r="V27" s="2">
        <v>0</v>
      </c>
      <c r="W27" s="2">
        <v>75474</v>
      </c>
      <c r="X27" s="2">
        <v>0</v>
      </c>
      <c r="Y27" s="2">
        <v>3787</v>
      </c>
      <c r="Z27" s="2">
        <v>0</v>
      </c>
      <c r="AA27" s="1">
        <f>Q27+S27+U27+W27+Y27</f>
        <v>134801</v>
      </c>
      <c r="AB27" s="13">
        <f>R27+T27+V27+X27+Z27</f>
        <v>0</v>
      </c>
      <c r="AC27" s="14">
        <f>AA27+AB27</f>
        <v>134801</v>
      </c>
      <c r="AE27" s="3" t="s">
        <v>12</v>
      </c>
      <c r="AF27" s="2">
        <f>IFERROR(B27/Q27, "N.A.")</f>
        <v>5816.6251957989844</v>
      </c>
      <c r="AG27" s="2" t="str">
        <f t="shared" ref="AG27:AR31" si="15">IFERROR(C27/R27, "N.A.")</f>
        <v>N.A.</v>
      </c>
      <c r="AH27" s="2">
        <f t="shared" si="15"/>
        <v>5515.6586002028689</v>
      </c>
      <c r="AI27" s="2" t="str">
        <f t="shared" si="15"/>
        <v>N.A.</v>
      </c>
      <c r="AJ27" s="2">
        <f t="shared" si="15"/>
        <v>6850.9952557755778</v>
      </c>
      <c r="AK27" s="2" t="str">
        <f t="shared" si="15"/>
        <v>N.A.</v>
      </c>
      <c r="AL27" s="2">
        <f t="shared" si="15"/>
        <v>5327.5325807562867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5438.3709245480368</v>
      </c>
      <c r="AQ27" s="13" t="str">
        <f t="shared" si="15"/>
        <v>N.A.</v>
      </c>
      <c r="AR27" s="14">
        <f t="shared" si="15"/>
        <v>5438.3709245480368</v>
      </c>
    </row>
    <row r="28" spans="1:44" ht="15" customHeight="1" thickBot="1" x14ac:dyDescent="0.3">
      <c r="A28" s="3" t="s">
        <v>13</v>
      </c>
      <c r="B28" s="2">
        <v>13971570</v>
      </c>
      <c r="C28" s="2">
        <v>16864350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13971570</v>
      </c>
      <c r="M28" s="13">
        <f t="shared" si="16"/>
        <v>16864350</v>
      </c>
      <c r="N28" s="14">
        <f t="shared" ref="N28:N30" si="17">L28+M28</f>
        <v>30835920</v>
      </c>
      <c r="P28" s="3" t="s">
        <v>13</v>
      </c>
      <c r="Q28" s="2">
        <v>2577</v>
      </c>
      <c r="R28" s="2">
        <v>1138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2577</v>
      </c>
      <c r="AB28" s="13">
        <f t="shared" si="18"/>
        <v>1138</v>
      </c>
      <c r="AC28" s="14">
        <f t="shared" ref="AC28:AC30" si="19">AA28+AB28</f>
        <v>3715</v>
      </c>
      <c r="AE28" s="3" t="s">
        <v>13</v>
      </c>
      <c r="AF28" s="2">
        <f t="shared" ref="AF28:AF31" si="20">IFERROR(B28/Q28, "N.A.")</f>
        <v>5421.6414435389988</v>
      </c>
      <c r="AG28" s="2">
        <f t="shared" si="15"/>
        <v>14819.288224956063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5421.6414435389988</v>
      </c>
      <c r="AQ28" s="13">
        <f t="shared" si="15"/>
        <v>14819.288224956063</v>
      </c>
      <c r="AR28" s="14">
        <f t="shared" si="15"/>
        <v>8300.382234185734</v>
      </c>
    </row>
    <row r="29" spans="1:44" ht="15" customHeight="1" thickBot="1" x14ac:dyDescent="0.3">
      <c r="A29" s="3" t="s">
        <v>14</v>
      </c>
      <c r="B29" s="2">
        <v>356277953.99999982</v>
      </c>
      <c r="C29" s="2">
        <v>1898333401.999999</v>
      </c>
      <c r="D29" s="2">
        <v>93998463.999999985</v>
      </c>
      <c r="E29" s="2">
        <v>33609200</v>
      </c>
      <c r="F29" s="2"/>
      <c r="G29" s="2">
        <v>113194270.00000006</v>
      </c>
      <c r="H29" s="2"/>
      <c r="I29" s="2">
        <v>177276459.99999997</v>
      </c>
      <c r="J29" s="2">
        <v>0</v>
      </c>
      <c r="K29" s="2"/>
      <c r="L29" s="1">
        <f t="shared" si="16"/>
        <v>450276417.99999982</v>
      </c>
      <c r="M29" s="13">
        <f t="shared" si="16"/>
        <v>2222413331.999999</v>
      </c>
      <c r="N29" s="14">
        <f t="shared" si="17"/>
        <v>2672689749.999999</v>
      </c>
      <c r="P29" s="3" t="s">
        <v>14</v>
      </c>
      <c r="Q29" s="2">
        <v>65432</v>
      </c>
      <c r="R29" s="2">
        <v>262443</v>
      </c>
      <c r="S29" s="2">
        <v>12695</v>
      </c>
      <c r="T29" s="2">
        <v>1404</v>
      </c>
      <c r="U29" s="2">
        <v>0</v>
      </c>
      <c r="V29" s="2">
        <v>13616</v>
      </c>
      <c r="W29" s="2">
        <v>0</v>
      </c>
      <c r="X29" s="2">
        <v>19726</v>
      </c>
      <c r="Y29" s="2">
        <v>4800</v>
      </c>
      <c r="Z29" s="2">
        <v>0</v>
      </c>
      <c r="AA29" s="1">
        <f t="shared" si="18"/>
        <v>82927</v>
      </c>
      <c r="AB29" s="13">
        <f t="shared" si="18"/>
        <v>297189</v>
      </c>
      <c r="AC29" s="14">
        <f t="shared" si="19"/>
        <v>380116</v>
      </c>
      <c r="AE29" s="3" t="s">
        <v>14</v>
      </c>
      <c r="AF29" s="2">
        <f t="shared" si="20"/>
        <v>5445.0109120919396</v>
      </c>
      <c r="AG29" s="2">
        <f t="shared" si="15"/>
        <v>7233.3169564438722</v>
      </c>
      <c r="AH29" s="2">
        <f t="shared" si="15"/>
        <v>7404.3689641591163</v>
      </c>
      <c r="AI29" s="2">
        <f t="shared" si="15"/>
        <v>23938.176638176639</v>
      </c>
      <c r="AJ29" s="2" t="str">
        <f t="shared" si="15"/>
        <v>N.A.</v>
      </c>
      <c r="AK29" s="2">
        <f t="shared" si="15"/>
        <v>8313.327702702707</v>
      </c>
      <c r="AL29" s="2" t="str">
        <f t="shared" si="15"/>
        <v>N.A.</v>
      </c>
      <c r="AM29" s="2">
        <f t="shared" si="15"/>
        <v>8986.9441346446292</v>
      </c>
      <c r="AN29" s="2">
        <f t="shared" si="15"/>
        <v>0</v>
      </c>
      <c r="AO29" s="2" t="str">
        <f t="shared" si="15"/>
        <v>N.A.</v>
      </c>
      <c r="AP29" s="15">
        <f t="shared" si="15"/>
        <v>5429.7926851327047</v>
      </c>
      <c r="AQ29" s="13">
        <f t="shared" si="15"/>
        <v>7478.1143716624738</v>
      </c>
      <c r="AR29" s="14">
        <f t="shared" si="15"/>
        <v>7031.2476980711126</v>
      </c>
    </row>
    <row r="30" spans="1:44" ht="15" customHeight="1" thickBot="1" x14ac:dyDescent="0.3">
      <c r="A30" s="3" t="s">
        <v>15</v>
      </c>
      <c r="B30" s="2">
        <v>38550749.000000015</v>
      </c>
      <c r="C30" s="2">
        <v>1354500</v>
      </c>
      <c r="D30" s="2">
        <v>12792500</v>
      </c>
      <c r="E30" s="2"/>
      <c r="F30" s="2"/>
      <c r="G30" s="2">
        <v>12444399</v>
      </c>
      <c r="H30" s="2">
        <v>11404857.000000006</v>
      </c>
      <c r="I30" s="2"/>
      <c r="J30" s="2">
        <v>0</v>
      </c>
      <c r="K30" s="2"/>
      <c r="L30" s="1">
        <f t="shared" si="16"/>
        <v>62748106.000000022</v>
      </c>
      <c r="M30" s="13">
        <f t="shared" si="16"/>
        <v>13798899</v>
      </c>
      <c r="N30" s="14">
        <f t="shared" si="17"/>
        <v>76547005.00000003</v>
      </c>
      <c r="P30" s="3" t="s">
        <v>15</v>
      </c>
      <c r="Q30" s="2">
        <v>9904</v>
      </c>
      <c r="R30" s="2">
        <v>324</v>
      </c>
      <c r="S30" s="2">
        <v>1250</v>
      </c>
      <c r="T30" s="2">
        <v>0</v>
      </c>
      <c r="U30" s="2">
        <v>0</v>
      </c>
      <c r="V30" s="2">
        <v>2400</v>
      </c>
      <c r="W30" s="2">
        <v>22547</v>
      </c>
      <c r="X30" s="2">
        <v>0</v>
      </c>
      <c r="Y30" s="2">
        <v>4311</v>
      </c>
      <c r="Z30" s="2">
        <v>0</v>
      </c>
      <c r="AA30" s="1">
        <f t="shared" si="18"/>
        <v>38012</v>
      </c>
      <c r="AB30" s="13">
        <f t="shared" si="18"/>
        <v>2724</v>
      </c>
      <c r="AC30" s="21">
        <f t="shared" si="19"/>
        <v>40736</v>
      </c>
      <c r="AE30" s="3" t="s">
        <v>15</v>
      </c>
      <c r="AF30" s="2">
        <f t="shared" si="20"/>
        <v>3892.4423465266573</v>
      </c>
      <c r="AG30" s="2">
        <f t="shared" si="15"/>
        <v>4180.5555555555557</v>
      </c>
      <c r="AH30" s="2">
        <f t="shared" si="15"/>
        <v>10234</v>
      </c>
      <c r="AI30" s="2" t="str">
        <f t="shared" si="15"/>
        <v>N.A.</v>
      </c>
      <c r="AJ30" s="2" t="str">
        <f t="shared" si="15"/>
        <v>N.A.</v>
      </c>
      <c r="AK30" s="2">
        <f t="shared" si="15"/>
        <v>5185.1662500000002</v>
      </c>
      <c r="AL30" s="2">
        <f t="shared" si="15"/>
        <v>505.82591919102344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1650.7446595811855</v>
      </c>
      <c r="AQ30" s="13">
        <f t="shared" si="15"/>
        <v>5065.6751101321588</v>
      </c>
      <c r="AR30" s="14">
        <f t="shared" si="15"/>
        <v>1879.0996906912812</v>
      </c>
    </row>
    <row r="31" spans="1:44" ht="15" customHeight="1" thickBot="1" x14ac:dyDescent="0.3">
      <c r="A31" s="4" t="s">
        <v>16</v>
      </c>
      <c r="B31" s="2">
        <v>635317107.99999917</v>
      </c>
      <c r="C31" s="2">
        <v>1916552251.999999</v>
      </c>
      <c r="D31" s="2">
        <v>144854524.00000009</v>
      </c>
      <c r="E31" s="2">
        <v>33609200</v>
      </c>
      <c r="F31" s="2">
        <v>66427250</v>
      </c>
      <c r="G31" s="2">
        <v>125638669</v>
      </c>
      <c r="H31" s="2">
        <v>413495051.00000036</v>
      </c>
      <c r="I31" s="2">
        <v>177276459.99999997</v>
      </c>
      <c r="J31" s="2">
        <v>0</v>
      </c>
      <c r="K31" s="2"/>
      <c r="L31" s="1">
        <f t="shared" ref="L31" si="21">B31+D31+F31+H31+J31</f>
        <v>1260093932.9999995</v>
      </c>
      <c r="M31" s="13">
        <f t="shared" ref="M31" si="22">C31+E31+G31+I31+K31</f>
        <v>2253076580.999999</v>
      </c>
      <c r="N31" s="21">
        <f t="shared" ref="N31" si="23">L31+M31</f>
        <v>3513170513.9999986</v>
      </c>
      <c r="P31" s="4" t="s">
        <v>16</v>
      </c>
      <c r="Q31" s="2">
        <v>116856</v>
      </c>
      <c r="R31" s="2">
        <v>263905</v>
      </c>
      <c r="S31" s="2">
        <v>20846</v>
      </c>
      <c r="T31" s="2">
        <v>1404</v>
      </c>
      <c r="U31" s="2">
        <v>9696</v>
      </c>
      <c r="V31" s="2">
        <v>16016</v>
      </c>
      <c r="W31" s="2">
        <v>98021</v>
      </c>
      <c r="X31" s="2">
        <v>19726</v>
      </c>
      <c r="Y31" s="2">
        <v>12898</v>
      </c>
      <c r="Z31" s="2">
        <v>0</v>
      </c>
      <c r="AA31" s="1">
        <f t="shared" ref="AA31" si="24">Q31+S31+U31+W31+Y31</f>
        <v>258317</v>
      </c>
      <c r="AB31" s="13">
        <f t="shared" ref="AB31" si="25">R31+T31+V31+X31+Z31</f>
        <v>301051</v>
      </c>
      <c r="AC31" s="14">
        <f t="shared" ref="AC31" si="26">AA31+AB31</f>
        <v>559368</v>
      </c>
      <c r="AE31" s="4" t="s">
        <v>16</v>
      </c>
      <c r="AF31" s="2">
        <f t="shared" si="20"/>
        <v>5436.7521393852194</v>
      </c>
      <c r="AG31" s="2">
        <f t="shared" si="15"/>
        <v>7262.2809420056419</v>
      </c>
      <c r="AH31" s="2">
        <f t="shared" si="15"/>
        <v>6948.7922862899404</v>
      </c>
      <c r="AI31" s="2">
        <f t="shared" si="15"/>
        <v>23938.176638176639</v>
      </c>
      <c r="AJ31" s="2">
        <f t="shared" si="15"/>
        <v>6850.9952557755778</v>
      </c>
      <c r="AK31" s="2">
        <f t="shared" si="15"/>
        <v>7844.5722402597403</v>
      </c>
      <c r="AL31" s="2">
        <f t="shared" si="15"/>
        <v>4218.433305108093</v>
      </c>
      <c r="AM31" s="2">
        <f t="shared" si="15"/>
        <v>8986.9441346446292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4878.0913877135436</v>
      </c>
      <c r="AQ31" s="13">
        <f t="shared" ref="AQ31" si="28">IFERROR(M31/AB31, "N.A.")</f>
        <v>7484.0361965248385</v>
      </c>
      <c r="AR31" s="14">
        <f t="shared" ref="AR31" si="29">IFERROR(N31/AC31, "N.A.")</f>
        <v>6280.6068884884344</v>
      </c>
    </row>
    <row r="32" spans="1:44" ht="15" customHeight="1" thickBot="1" x14ac:dyDescent="0.3">
      <c r="A32" s="5" t="s">
        <v>0</v>
      </c>
      <c r="B32" s="42">
        <f>B31+C31</f>
        <v>2551869359.9999981</v>
      </c>
      <c r="C32" s="43"/>
      <c r="D32" s="42">
        <f>D31+E31</f>
        <v>178463724.00000009</v>
      </c>
      <c r="E32" s="43"/>
      <c r="F32" s="42">
        <f>F31+G31</f>
        <v>192065919</v>
      </c>
      <c r="G32" s="43"/>
      <c r="H32" s="42">
        <f>H31+I31</f>
        <v>590771511.00000036</v>
      </c>
      <c r="I32" s="43"/>
      <c r="J32" s="42">
        <f>J31+K31</f>
        <v>0</v>
      </c>
      <c r="K32" s="43"/>
      <c r="L32" s="42">
        <f>L31+M31</f>
        <v>3513170513.9999986</v>
      </c>
      <c r="M32" s="46"/>
      <c r="N32" s="22">
        <f>B32+D32+F32+H32+J32</f>
        <v>3513170513.9999986</v>
      </c>
      <c r="P32" s="5" t="s">
        <v>0</v>
      </c>
      <c r="Q32" s="42">
        <f>Q31+R31</f>
        <v>380761</v>
      </c>
      <c r="R32" s="43"/>
      <c r="S32" s="42">
        <f>S31+T31</f>
        <v>22250</v>
      </c>
      <c r="T32" s="43"/>
      <c r="U32" s="42">
        <f>U31+V31</f>
        <v>25712</v>
      </c>
      <c r="V32" s="43"/>
      <c r="W32" s="42">
        <f>W31+X31</f>
        <v>117747</v>
      </c>
      <c r="X32" s="43"/>
      <c r="Y32" s="42">
        <f>Y31+Z31</f>
        <v>12898</v>
      </c>
      <c r="Z32" s="43"/>
      <c r="AA32" s="42">
        <f>AA31+AB31</f>
        <v>559368</v>
      </c>
      <c r="AB32" s="43"/>
      <c r="AC32" s="23">
        <f>Q32+S32+U32+W32+Y32</f>
        <v>559368</v>
      </c>
      <c r="AE32" s="5" t="s">
        <v>0</v>
      </c>
      <c r="AF32" s="44">
        <f>IFERROR(B32/Q32,"N.A.")</f>
        <v>6702.0239993066471</v>
      </c>
      <c r="AG32" s="45"/>
      <c r="AH32" s="44">
        <f>IFERROR(D32/S32,"N.A.")</f>
        <v>8020.8415280898917</v>
      </c>
      <c r="AI32" s="45"/>
      <c r="AJ32" s="44">
        <f>IFERROR(F32/U32,"N.A.")</f>
        <v>7469.8941739265711</v>
      </c>
      <c r="AK32" s="45"/>
      <c r="AL32" s="44">
        <f>IFERROR(H32/W32,"N.A.")</f>
        <v>5017.2956508446105</v>
      </c>
      <c r="AM32" s="45"/>
      <c r="AN32" s="44">
        <f>IFERROR(J32/Y32,"N.A.")</f>
        <v>0</v>
      </c>
      <c r="AO32" s="45"/>
      <c r="AP32" s="44">
        <f>IFERROR(L32/AA32,"N.A.")</f>
        <v>6280.6068884884344</v>
      </c>
      <c r="AQ32" s="45"/>
      <c r="AR32" s="16">
        <f>IFERROR(N32/AC32, "N.A.")</f>
        <v>6280.6068884884344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42634119.999999978</v>
      </c>
      <c r="C39" s="2"/>
      <c r="D39" s="2">
        <v>5659230</v>
      </c>
      <c r="E39" s="2"/>
      <c r="F39" s="2">
        <v>17611080</v>
      </c>
      <c r="G39" s="2"/>
      <c r="H39" s="2">
        <v>169778526.00000003</v>
      </c>
      <c r="I39" s="2"/>
      <c r="J39" s="2">
        <v>0</v>
      </c>
      <c r="K39" s="2"/>
      <c r="L39" s="1">
        <f>B39+D39+F39+H39+J39</f>
        <v>235682956</v>
      </c>
      <c r="M39" s="13">
        <f>C39+E39+G39+I39+K39</f>
        <v>0</v>
      </c>
      <c r="N39" s="14">
        <f>L39+M39</f>
        <v>235682956</v>
      </c>
      <c r="P39" s="3" t="s">
        <v>12</v>
      </c>
      <c r="Q39" s="2">
        <v>10446</v>
      </c>
      <c r="R39" s="2">
        <v>0</v>
      </c>
      <c r="S39" s="2">
        <v>1413</v>
      </c>
      <c r="T39" s="2">
        <v>0</v>
      </c>
      <c r="U39" s="2">
        <v>2366</v>
      </c>
      <c r="V39" s="2">
        <v>0</v>
      </c>
      <c r="W39" s="2">
        <v>53640</v>
      </c>
      <c r="X39" s="2">
        <v>0</v>
      </c>
      <c r="Y39" s="2">
        <v>8731</v>
      </c>
      <c r="Z39" s="2">
        <v>0</v>
      </c>
      <c r="AA39" s="1">
        <f>Q39+S39+U39+W39+Y39</f>
        <v>76596</v>
      </c>
      <c r="AB39" s="13">
        <f>R39+T39+V39+X39+Z39</f>
        <v>0</v>
      </c>
      <c r="AC39" s="14">
        <f>AA39+AB39</f>
        <v>76596</v>
      </c>
      <c r="AE39" s="3" t="s">
        <v>12</v>
      </c>
      <c r="AF39" s="2">
        <f>IFERROR(B39/Q39, "N.A.")</f>
        <v>4081.3823473099728</v>
      </c>
      <c r="AG39" s="2" t="str">
        <f t="shared" ref="AG39:AR43" si="30">IFERROR(C39/R39, "N.A.")</f>
        <v>N.A.</v>
      </c>
      <c r="AH39" s="2">
        <f t="shared" si="30"/>
        <v>4005.1167728237792</v>
      </c>
      <c r="AI39" s="2" t="str">
        <f t="shared" si="30"/>
        <v>N.A.</v>
      </c>
      <c r="AJ39" s="2">
        <f t="shared" si="30"/>
        <v>7443.3981403212174</v>
      </c>
      <c r="AK39" s="2" t="str">
        <f t="shared" si="30"/>
        <v>N.A.</v>
      </c>
      <c r="AL39" s="2">
        <f t="shared" si="30"/>
        <v>3165.1477628635353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3076.961669016659</v>
      </c>
      <c r="AQ39" s="13" t="str">
        <f t="shared" si="30"/>
        <v>N.A.</v>
      </c>
      <c r="AR39" s="14">
        <f t="shared" si="30"/>
        <v>3076.961669016659</v>
      </c>
    </row>
    <row r="40" spans="1:44" ht="15" customHeight="1" thickBot="1" x14ac:dyDescent="0.3">
      <c r="A40" s="3" t="s">
        <v>13</v>
      </c>
      <c r="B40" s="2">
        <v>101015332.99999997</v>
      </c>
      <c r="C40" s="2">
        <v>10758900</v>
      </c>
      <c r="D40" s="2">
        <v>833340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101848672.99999997</v>
      </c>
      <c r="M40" s="13">
        <f t="shared" si="31"/>
        <v>10758900</v>
      </c>
      <c r="N40" s="14">
        <f t="shared" ref="N40:N42" si="32">L40+M40</f>
        <v>112607572.99999997</v>
      </c>
      <c r="P40" s="3" t="s">
        <v>13</v>
      </c>
      <c r="Q40" s="2">
        <v>24211</v>
      </c>
      <c r="R40" s="2">
        <v>1503</v>
      </c>
      <c r="S40" s="2">
        <v>323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24534</v>
      </c>
      <c r="AB40" s="13">
        <f t="shared" si="33"/>
        <v>1503</v>
      </c>
      <c r="AC40" s="14">
        <f t="shared" ref="AC40:AC42" si="34">AA40+AB40</f>
        <v>26037</v>
      </c>
      <c r="AE40" s="3" t="s">
        <v>13</v>
      </c>
      <c r="AF40" s="2">
        <f t="shared" ref="AF40:AF43" si="35">IFERROR(B40/Q40, "N.A.")</f>
        <v>4172.2908182231204</v>
      </c>
      <c r="AG40" s="2">
        <f t="shared" si="30"/>
        <v>7158.2834331337326</v>
      </c>
      <c r="AH40" s="2">
        <f t="shared" si="30"/>
        <v>2580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4151.3276677264193</v>
      </c>
      <c r="AQ40" s="13">
        <f t="shared" si="30"/>
        <v>7158.2834331337326</v>
      </c>
      <c r="AR40" s="14">
        <f t="shared" si="30"/>
        <v>4324.9058263240759</v>
      </c>
    </row>
    <row r="41" spans="1:44" ht="15" customHeight="1" thickBot="1" x14ac:dyDescent="0.3">
      <c r="A41" s="3" t="s">
        <v>14</v>
      </c>
      <c r="B41" s="2">
        <v>218873045.00000006</v>
      </c>
      <c r="C41" s="2">
        <v>967629015.99999964</v>
      </c>
      <c r="D41" s="2">
        <v>8936119</v>
      </c>
      <c r="E41" s="2">
        <v>2760000</v>
      </c>
      <c r="F41" s="2"/>
      <c r="G41" s="2">
        <v>43870216.000000007</v>
      </c>
      <c r="H41" s="2"/>
      <c r="I41" s="2">
        <v>94590540.00000006</v>
      </c>
      <c r="J41" s="2">
        <v>0</v>
      </c>
      <c r="K41" s="2"/>
      <c r="L41" s="1">
        <f t="shared" si="31"/>
        <v>227809164.00000006</v>
      </c>
      <c r="M41" s="13">
        <f t="shared" si="31"/>
        <v>1108849771.9999998</v>
      </c>
      <c r="N41" s="14">
        <f t="shared" si="32"/>
        <v>1336658935.9999998</v>
      </c>
      <c r="P41" s="3" t="s">
        <v>14</v>
      </c>
      <c r="Q41" s="2">
        <v>41353</v>
      </c>
      <c r="R41" s="2">
        <v>152921</v>
      </c>
      <c r="S41" s="2">
        <v>1908</v>
      </c>
      <c r="T41" s="2">
        <v>549</v>
      </c>
      <c r="U41" s="2">
        <v>0</v>
      </c>
      <c r="V41" s="2">
        <v>5179</v>
      </c>
      <c r="W41" s="2">
        <v>0</v>
      </c>
      <c r="X41" s="2">
        <v>13246</v>
      </c>
      <c r="Y41" s="2">
        <v>6263</v>
      </c>
      <c r="Z41" s="2">
        <v>0</v>
      </c>
      <c r="AA41" s="1">
        <f t="shared" si="33"/>
        <v>49524</v>
      </c>
      <c r="AB41" s="13">
        <f t="shared" si="33"/>
        <v>171895</v>
      </c>
      <c r="AC41" s="14">
        <f t="shared" si="34"/>
        <v>221419</v>
      </c>
      <c r="AE41" s="3" t="s">
        <v>14</v>
      </c>
      <c r="AF41" s="2">
        <f t="shared" si="35"/>
        <v>5292.7972577563914</v>
      </c>
      <c r="AG41" s="2">
        <f t="shared" si="30"/>
        <v>6327.6398663362106</v>
      </c>
      <c r="AH41" s="2">
        <f t="shared" si="30"/>
        <v>4683.5005241090148</v>
      </c>
      <c r="AI41" s="2">
        <f t="shared" si="30"/>
        <v>5027.3224043715845</v>
      </c>
      <c r="AJ41" s="2" t="str">
        <f t="shared" si="30"/>
        <v>N.A.</v>
      </c>
      <c r="AK41" s="2">
        <f t="shared" si="30"/>
        <v>8470.7889553967962</v>
      </c>
      <c r="AL41" s="2" t="str">
        <f t="shared" si="30"/>
        <v>N.A.</v>
      </c>
      <c r="AM41" s="2">
        <f t="shared" si="30"/>
        <v>7141.0644722935267</v>
      </c>
      <c r="AN41" s="2">
        <f t="shared" si="30"/>
        <v>0</v>
      </c>
      <c r="AO41" s="2" t="str">
        <f t="shared" si="30"/>
        <v>N.A.</v>
      </c>
      <c r="AP41" s="15">
        <f t="shared" si="30"/>
        <v>4599.9750424036847</v>
      </c>
      <c r="AQ41" s="13">
        <f t="shared" si="30"/>
        <v>6450.73895110387</v>
      </c>
      <c r="AR41" s="14">
        <f t="shared" si="30"/>
        <v>6036.7851720042081</v>
      </c>
    </row>
    <row r="42" spans="1:44" ht="15" customHeight="1" thickBot="1" x14ac:dyDescent="0.3">
      <c r="A42" s="3" t="s">
        <v>15</v>
      </c>
      <c r="B42" s="2">
        <v>1188520</v>
      </c>
      <c r="C42" s="2"/>
      <c r="D42" s="2"/>
      <c r="E42" s="2"/>
      <c r="F42" s="2"/>
      <c r="G42" s="2"/>
      <c r="H42" s="2">
        <v>259736.99999999997</v>
      </c>
      <c r="I42" s="2"/>
      <c r="J42" s="2">
        <v>0</v>
      </c>
      <c r="K42" s="2"/>
      <c r="L42" s="1">
        <f t="shared" si="31"/>
        <v>1448257</v>
      </c>
      <c r="M42" s="13">
        <f t="shared" si="31"/>
        <v>0</v>
      </c>
      <c r="N42" s="14">
        <f t="shared" si="32"/>
        <v>1448257</v>
      </c>
      <c r="P42" s="3" t="s">
        <v>15</v>
      </c>
      <c r="Q42" s="2">
        <v>550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1375</v>
      </c>
      <c r="X42" s="2">
        <v>0</v>
      </c>
      <c r="Y42" s="2">
        <v>1521</v>
      </c>
      <c r="Z42" s="2">
        <v>0</v>
      </c>
      <c r="AA42" s="1">
        <f t="shared" si="33"/>
        <v>3446</v>
      </c>
      <c r="AB42" s="13">
        <f t="shared" si="33"/>
        <v>0</v>
      </c>
      <c r="AC42" s="14">
        <f t="shared" si="34"/>
        <v>3446</v>
      </c>
      <c r="AE42" s="3" t="s">
        <v>15</v>
      </c>
      <c r="AF42" s="2">
        <f t="shared" si="35"/>
        <v>2160.9454545454546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188.89963636363635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420.27190946024376</v>
      </c>
      <c r="AQ42" s="13" t="str">
        <f t="shared" si="30"/>
        <v>N.A.</v>
      </c>
      <c r="AR42" s="14">
        <f t="shared" si="30"/>
        <v>420.27190946024376</v>
      </c>
    </row>
    <row r="43" spans="1:44" ht="15" customHeight="1" thickBot="1" x14ac:dyDescent="0.3">
      <c r="A43" s="4" t="s">
        <v>16</v>
      </c>
      <c r="B43" s="2">
        <v>363711017.99999988</v>
      </c>
      <c r="C43" s="2">
        <v>978387916</v>
      </c>
      <c r="D43" s="2">
        <v>15428688.999999998</v>
      </c>
      <c r="E43" s="2">
        <v>2760000</v>
      </c>
      <c r="F43" s="2">
        <v>17611080</v>
      </c>
      <c r="G43" s="2">
        <v>43870216.000000007</v>
      </c>
      <c r="H43" s="2">
        <v>170038262.99999997</v>
      </c>
      <c r="I43" s="2">
        <v>94590540.00000006</v>
      </c>
      <c r="J43" s="2">
        <v>0</v>
      </c>
      <c r="K43" s="2"/>
      <c r="L43" s="1">
        <f t="shared" ref="L43" si="36">B43+D43+F43+H43+J43</f>
        <v>566789049.99999988</v>
      </c>
      <c r="M43" s="13">
        <f t="shared" ref="M43" si="37">C43+E43+G43+I43+K43</f>
        <v>1119608672</v>
      </c>
      <c r="N43" s="21">
        <f t="shared" ref="N43" si="38">L43+M43</f>
        <v>1686397722</v>
      </c>
      <c r="P43" s="4" t="s">
        <v>16</v>
      </c>
      <c r="Q43" s="2">
        <v>76560</v>
      </c>
      <c r="R43" s="2">
        <v>154424</v>
      </c>
      <c r="S43" s="2">
        <v>3644</v>
      </c>
      <c r="T43" s="2">
        <v>549</v>
      </c>
      <c r="U43" s="2">
        <v>2366</v>
      </c>
      <c r="V43" s="2">
        <v>5179</v>
      </c>
      <c r="W43" s="2">
        <v>55015</v>
      </c>
      <c r="X43" s="2">
        <v>13246</v>
      </c>
      <c r="Y43" s="2">
        <v>16515</v>
      </c>
      <c r="Z43" s="2">
        <v>0</v>
      </c>
      <c r="AA43" s="1">
        <f t="shared" ref="AA43" si="39">Q43+S43+U43+W43+Y43</f>
        <v>154100</v>
      </c>
      <c r="AB43" s="13">
        <f t="shared" ref="AB43" si="40">R43+T43+V43+X43+Z43</f>
        <v>173398</v>
      </c>
      <c r="AC43" s="21">
        <f t="shared" ref="AC43" si="41">AA43+AB43</f>
        <v>327498</v>
      </c>
      <c r="AE43" s="4" t="s">
        <v>16</v>
      </c>
      <c r="AF43" s="2">
        <f t="shared" si="35"/>
        <v>4750.6663793103435</v>
      </c>
      <c r="AG43" s="2">
        <f t="shared" si="30"/>
        <v>6335.7244728798632</v>
      </c>
      <c r="AH43" s="2">
        <f t="shared" si="30"/>
        <v>4233.9980790340278</v>
      </c>
      <c r="AI43" s="2">
        <f t="shared" si="30"/>
        <v>5027.3224043715845</v>
      </c>
      <c r="AJ43" s="2">
        <f t="shared" si="30"/>
        <v>7443.3981403212174</v>
      </c>
      <c r="AK43" s="2">
        <f t="shared" si="30"/>
        <v>8470.7889553967962</v>
      </c>
      <c r="AL43" s="2">
        <f t="shared" si="30"/>
        <v>3090.7618467690622</v>
      </c>
      <c r="AM43" s="2">
        <f t="shared" si="30"/>
        <v>7141.0644722935267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3678.0600259571697</v>
      </c>
      <c r="AQ43" s="13">
        <f t="shared" ref="AQ43" si="43">IFERROR(M43/AB43, "N.A.")</f>
        <v>6456.8718901025386</v>
      </c>
      <c r="AR43" s="14">
        <f t="shared" ref="AR43" si="44">IFERROR(N43/AC43, "N.A.")</f>
        <v>5149.3374677097263</v>
      </c>
    </row>
    <row r="44" spans="1:44" ht="15" customHeight="1" thickBot="1" x14ac:dyDescent="0.3">
      <c r="A44" s="5" t="s">
        <v>0</v>
      </c>
      <c r="B44" s="42">
        <f>B43+C43</f>
        <v>1342098934</v>
      </c>
      <c r="C44" s="43"/>
      <c r="D44" s="42">
        <f>D43+E43</f>
        <v>18188689</v>
      </c>
      <c r="E44" s="43"/>
      <c r="F44" s="42">
        <f>F43+G43</f>
        <v>61481296.000000007</v>
      </c>
      <c r="G44" s="43"/>
      <c r="H44" s="42">
        <f>H43+I43</f>
        <v>264628803.00000003</v>
      </c>
      <c r="I44" s="43"/>
      <c r="J44" s="42">
        <f>J43+K43</f>
        <v>0</v>
      </c>
      <c r="K44" s="43"/>
      <c r="L44" s="42">
        <f>L43+M43</f>
        <v>1686397722</v>
      </c>
      <c r="M44" s="46"/>
      <c r="N44" s="22">
        <f>B44+D44+F44+H44+J44</f>
        <v>1686397722</v>
      </c>
      <c r="P44" s="5" t="s">
        <v>0</v>
      </c>
      <c r="Q44" s="42">
        <f>Q43+R43</f>
        <v>230984</v>
      </c>
      <c r="R44" s="43"/>
      <c r="S44" s="42">
        <f>S43+T43</f>
        <v>4193</v>
      </c>
      <c r="T44" s="43"/>
      <c r="U44" s="42">
        <f>U43+V43</f>
        <v>7545</v>
      </c>
      <c r="V44" s="43"/>
      <c r="W44" s="42">
        <f>W43+X43</f>
        <v>68261</v>
      </c>
      <c r="X44" s="43"/>
      <c r="Y44" s="42">
        <f>Y43+Z43</f>
        <v>16515</v>
      </c>
      <c r="Z44" s="43"/>
      <c r="AA44" s="42">
        <f>AA43+AB43</f>
        <v>327498</v>
      </c>
      <c r="AB44" s="46"/>
      <c r="AC44" s="22">
        <f>Q44+S44+U44+W44+Y44</f>
        <v>327498</v>
      </c>
      <c r="AE44" s="5" t="s">
        <v>0</v>
      </c>
      <c r="AF44" s="44">
        <f>IFERROR(B44/Q44,"N.A.")</f>
        <v>5810.354544037682</v>
      </c>
      <c r="AG44" s="45"/>
      <c r="AH44" s="44">
        <f>IFERROR(D44/S44,"N.A.")</f>
        <v>4337.870021464345</v>
      </c>
      <c r="AI44" s="45"/>
      <c r="AJ44" s="44">
        <f>IFERROR(F44/U44,"N.A.")</f>
        <v>8148.6144466534142</v>
      </c>
      <c r="AK44" s="45"/>
      <c r="AL44" s="44">
        <f>IFERROR(H44/W44,"N.A.")</f>
        <v>3876.7202795153898</v>
      </c>
      <c r="AM44" s="45"/>
      <c r="AN44" s="44">
        <f>IFERROR(J44/Y44,"N.A.")</f>
        <v>0</v>
      </c>
      <c r="AO44" s="45"/>
      <c r="AP44" s="44">
        <f>IFERROR(L44/AA44,"N.A.")</f>
        <v>5149.3374677097263</v>
      </c>
      <c r="AQ44" s="45"/>
      <c r="AR44" s="16">
        <f>IFERROR(N44/AC44, "N.A.")</f>
        <v>5149.3374677097263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32:M32"/>
    <mergeCell ref="L44:M44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20:M20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14549559.999999998</v>
      </c>
      <c r="C15" s="2"/>
      <c r="D15" s="2">
        <v>0</v>
      </c>
      <c r="E15" s="2"/>
      <c r="F15" s="2">
        <v>0</v>
      </c>
      <c r="G15" s="2"/>
      <c r="H15" s="2">
        <v>8888275</v>
      </c>
      <c r="I15" s="2"/>
      <c r="J15" s="2">
        <v>0</v>
      </c>
      <c r="K15" s="2"/>
      <c r="L15" s="1">
        <f>B15+D15+F15+H15+J15</f>
        <v>23437835</v>
      </c>
      <c r="M15" s="13">
        <f>C15+E15+G15+I15+K15</f>
        <v>0</v>
      </c>
      <c r="N15" s="14">
        <f>L15+M15</f>
        <v>23437835</v>
      </c>
      <c r="P15" s="3" t="s">
        <v>12</v>
      </c>
      <c r="Q15" s="2">
        <v>3788</v>
      </c>
      <c r="R15" s="2">
        <v>0</v>
      </c>
      <c r="S15" s="2">
        <v>408</v>
      </c>
      <c r="T15" s="2">
        <v>0</v>
      </c>
      <c r="U15" s="2">
        <v>1065</v>
      </c>
      <c r="V15" s="2">
        <v>0</v>
      </c>
      <c r="W15" s="2">
        <v>3620</v>
      </c>
      <c r="X15" s="2">
        <v>0</v>
      </c>
      <c r="Y15" s="2">
        <v>542</v>
      </c>
      <c r="Z15" s="2">
        <v>0</v>
      </c>
      <c r="AA15" s="1">
        <f>Q15+S15+U15+W15+Y15</f>
        <v>9423</v>
      </c>
      <c r="AB15" s="13">
        <f>R15+T15+V15+X15+Z15</f>
        <v>0</v>
      </c>
      <c r="AC15" s="14">
        <f>AA15+AB15</f>
        <v>9423</v>
      </c>
      <c r="AE15" s="3" t="s">
        <v>12</v>
      </c>
      <c r="AF15" s="2">
        <f>IFERROR(B15/Q15, "N.A.")</f>
        <v>3840.9609292502637</v>
      </c>
      <c r="AG15" s="2" t="str">
        <f t="shared" ref="AG15:AR19" si="0">IFERROR(C15/R15, "N.A.")</f>
        <v>N.A.</v>
      </c>
      <c r="AH15" s="2">
        <f t="shared" si="0"/>
        <v>0</v>
      </c>
      <c r="AI15" s="2" t="str">
        <f t="shared" si="0"/>
        <v>N.A.</v>
      </c>
      <c r="AJ15" s="2">
        <f t="shared" si="0"/>
        <v>0</v>
      </c>
      <c r="AK15" s="2" t="str">
        <f t="shared" si="0"/>
        <v>N.A.</v>
      </c>
      <c r="AL15" s="2">
        <f t="shared" si="0"/>
        <v>2455.3245856353592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2487.3007534755384</v>
      </c>
      <c r="AQ15" s="13" t="str">
        <f t="shared" si="0"/>
        <v>N.A.</v>
      </c>
      <c r="AR15" s="14">
        <f t="shared" si="0"/>
        <v>2487.3007534755384</v>
      </c>
    </row>
    <row r="16" spans="1:44" ht="15" customHeight="1" thickBot="1" x14ac:dyDescent="0.3">
      <c r="A16" s="3" t="s">
        <v>13</v>
      </c>
      <c r="B16" s="2">
        <v>2533560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2533560</v>
      </c>
      <c r="M16" s="13">
        <f t="shared" si="1"/>
        <v>0</v>
      </c>
      <c r="N16" s="14">
        <f t="shared" ref="N16:N18" si="2">L16+M16</f>
        <v>2533560</v>
      </c>
      <c r="P16" s="3" t="s">
        <v>13</v>
      </c>
      <c r="Q16" s="2">
        <v>982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982</v>
      </c>
      <c r="AB16" s="13">
        <f t="shared" si="3"/>
        <v>0</v>
      </c>
      <c r="AC16" s="14">
        <f t="shared" ref="AC16:AC18" si="4">AA16+AB16</f>
        <v>982</v>
      </c>
      <c r="AE16" s="3" t="s">
        <v>13</v>
      </c>
      <c r="AF16" s="2">
        <f t="shared" ref="AF16:AF19" si="5">IFERROR(B16/Q16, "N.A.")</f>
        <v>2580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2580</v>
      </c>
      <c r="AQ16" s="13" t="str">
        <f t="shared" si="0"/>
        <v>N.A.</v>
      </c>
      <c r="AR16" s="14">
        <f t="shared" si="0"/>
        <v>2580</v>
      </c>
    </row>
    <row r="17" spans="1:44" ht="15" customHeight="1" thickBot="1" x14ac:dyDescent="0.3">
      <c r="A17" s="3" t="s">
        <v>14</v>
      </c>
      <c r="B17" s="2">
        <v>10630910</v>
      </c>
      <c r="C17" s="2">
        <v>89389809.999999985</v>
      </c>
      <c r="D17" s="2"/>
      <c r="E17" s="2"/>
      <c r="F17" s="2"/>
      <c r="G17" s="2"/>
      <c r="H17" s="2"/>
      <c r="I17" s="2">
        <v>7260050</v>
      </c>
      <c r="J17" s="2">
        <v>0</v>
      </c>
      <c r="K17" s="2"/>
      <c r="L17" s="1">
        <f t="shared" si="1"/>
        <v>10630910</v>
      </c>
      <c r="M17" s="13">
        <f t="shared" si="1"/>
        <v>96649859.999999985</v>
      </c>
      <c r="N17" s="14">
        <f t="shared" si="2"/>
        <v>107280769.99999999</v>
      </c>
      <c r="P17" s="3" t="s">
        <v>14</v>
      </c>
      <c r="Q17" s="2">
        <v>3147</v>
      </c>
      <c r="R17" s="2">
        <v>14503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1116</v>
      </c>
      <c r="Y17" s="2">
        <v>389</v>
      </c>
      <c r="Z17" s="2">
        <v>0</v>
      </c>
      <c r="AA17" s="1">
        <f t="shared" si="3"/>
        <v>3536</v>
      </c>
      <c r="AB17" s="13">
        <f t="shared" si="3"/>
        <v>15619</v>
      </c>
      <c r="AC17" s="14">
        <f t="shared" si="4"/>
        <v>19155</v>
      </c>
      <c r="AE17" s="3" t="s">
        <v>14</v>
      </c>
      <c r="AF17" s="2">
        <f t="shared" si="5"/>
        <v>3378.1093104544011</v>
      </c>
      <c r="AG17" s="2">
        <f t="shared" si="0"/>
        <v>6163.5392677377085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6505.4211469534048</v>
      </c>
      <c r="AN17" s="2">
        <f t="shared" si="0"/>
        <v>0</v>
      </c>
      <c r="AO17" s="2" t="str">
        <f t="shared" si="0"/>
        <v>N.A.</v>
      </c>
      <c r="AP17" s="15">
        <f t="shared" si="0"/>
        <v>3006.4790723981901</v>
      </c>
      <c r="AQ17" s="13">
        <f t="shared" si="0"/>
        <v>6187.9672194122531</v>
      </c>
      <c r="AR17" s="14">
        <f t="shared" si="0"/>
        <v>5600.6666666666661</v>
      </c>
    </row>
    <row r="18" spans="1:44" ht="15" customHeight="1" thickBot="1" x14ac:dyDescent="0.3">
      <c r="A18" s="3" t="s">
        <v>15</v>
      </c>
      <c r="B18" s="2">
        <v>865620</v>
      </c>
      <c r="C18" s="2"/>
      <c r="D18" s="2"/>
      <c r="E18" s="2"/>
      <c r="F18" s="2"/>
      <c r="G18" s="2">
        <v>0</v>
      </c>
      <c r="H18" s="2">
        <v>1438624.0000000005</v>
      </c>
      <c r="I18" s="2"/>
      <c r="J18" s="2">
        <v>0</v>
      </c>
      <c r="K18" s="2"/>
      <c r="L18" s="1">
        <f t="shared" si="1"/>
        <v>2304244.0000000005</v>
      </c>
      <c r="M18" s="13">
        <f t="shared" si="1"/>
        <v>0</v>
      </c>
      <c r="N18" s="14">
        <f t="shared" si="2"/>
        <v>2304244.0000000005</v>
      </c>
      <c r="P18" s="3" t="s">
        <v>15</v>
      </c>
      <c r="Q18" s="2">
        <v>687</v>
      </c>
      <c r="R18" s="2">
        <v>0</v>
      </c>
      <c r="S18" s="2">
        <v>0</v>
      </c>
      <c r="T18" s="2">
        <v>0</v>
      </c>
      <c r="U18" s="2">
        <v>0</v>
      </c>
      <c r="V18" s="2">
        <v>366</v>
      </c>
      <c r="W18" s="2">
        <v>6559</v>
      </c>
      <c r="X18" s="2">
        <v>0</v>
      </c>
      <c r="Y18" s="2">
        <v>1760</v>
      </c>
      <c r="Z18" s="2">
        <v>0</v>
      </c>
      <c r="AA18" s="1">
        <f t="shared" si="3"/>
        <v>9006</v>
      </c>
      <c r="AB18" s="13">
        <f t="shared" si="3"/>
        <v>366</v>
      </c>
      <c r="AC18" s="21">
        <f t="shared" si="4"/>
        <v>9372</v>
      </c>
      <c r="AE18" s="3" t="s">
        <v>15</v>
      </c>
      <c r="AF18" s="2">
        <f t="shared" si="5"/>
        <v>1260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0</v>
      </c>
      <c r="AL18" s="2">
        <f t="shared" si="0"/>
        <v>219.33587437109321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255.85654008438823</v>
      </c>
      <c r="AQ18" s="13">
        <f t="shared" si="0"/>
        <v>0</v>
      </c>
      <c r="AR18" s="14">
        <f t="shared" si="0"/>
        <v>245.86470337174566</v>
      </c>
    </row>
    <row r="19" spans="1:44" ht="15" customHeight="1" thickBot="1" x14ac:dyDescent="0.3">
      <c r="A19" s="4" t="s">
        <v>16</v>
      </c>
      <c r="B19" s="2">
        <v>28579650.000000004</v>
      </c>
      <c r="C19" s="2">
        <v>89389809.999999985</v>
      </c>
      <c r="D19" s="2">
        <v>0</v>
      </c>
      <c r="E19" s="2"/>
      <c r="F19" s="2">
        <v>0</v>
      </c>
      <c r="G19" s="2">
        <v>0</v>
      </c>
      <c r="H19" s="2">
        <v>10326899</v>
      </c>
      <c r="I19" s="2">
        <v>7260050</v>
      </c>
      <c r="J19" s="2">
        <v>0</v>
      </c>
      <c r="K19" s="2"/>
      <c r="L19" s="1">
        <f t="shared" ref="L19" si="6">B19+D19+F19+H19+J19</f>
        <v>38906549</v>
      </c>
      <c r="M19" s="13">
        <f t="shared" ref="M19" si="7">C19+E19+G19+I19+K19</f>
        <v>96649859.999999985</v>
      </c>
      <c r="N19" s="21">
        <f t="shared" ref="N19" si="8">L19+M19</f>
        <v>135556409</v>
      </c>
      <c r="P19" s="4" t="s">
        <v>16</v>
      </c>
      <c r="Q19" s="2">
        <v>8604</v>
      </c>
      <c r="R19" s="2">
        <v>14503</v>
      </c>
      <c r="S19" s="2">
        <v>408</v>
      </c>
      <c r="T19" s="2">
        <v>0</v>
      </c>
      <c r="U19" s="2">
        <v>1065</v>
      </c>
      <c r="V19" s="2">
        <v>366</v>
      </c>
      <c r="W19" s="2">
        <v>10179</v>
      </c>
      <c r="X19" s="2">
        <v>1116</v>
      </c>
      <c r="Y19" s="2">
        <v>2691</v>
      </c>
      <c r="Z19" s="2">
        <v>0</v>
      </c>
      <c r="AA19" s="1">
        <f t="shared" ref="AA19" si="9">Q19+S19+U19+W19+Y19</f>
        <v>22947</v>
      </c>
      <c r="AB19" s="13">
        <f t="shared" ref="AB19" si="10">R19+T19+V19+X19+Z19</f>
        <v>15985</v>
      </c>
      <c r="AC19" s="14">
        <f t="shared" ref="AC19" si="11">AA19+AB19</f>
        <v>38932</v>
      </c>
      <c r="AE19" s="4" t="s">
        <v>16</v>
      </c>
      <c r="AF19" s="2">
        <f t="shared" si="5"/>
        <v>3321.6701534170156</v>
      </c>
      <c r="AG19" s="2">
        <f t="shared" si="0"/>
        <v>6163.5392677377085</v>
      </c>
      <c r="AH19" s="2">
        <f t="shared" si="0"/>
        <v>0</v>
      </c>
      <c r="AI19" s="2" t="str">
        <f t="shared" si="0"/>
        <v>N.A.</v>
      </c>
      <c r="AJ19" s="2">
        <f t="shared" si="0"/>
        <v>0</v>
      </c>
      <c r="AK19" s="2">
        <f t="shared" si="0"/>
        <v>0</v>
      </c>
      <c r="AL19" s="2">
        <f t="shared" si="0"/>
        <v>1014.529816288437</v>
      </c>
      <c r="AM19" s="2">
        <f t="shared" si="0"/>
        <v>6505.4211469534048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1695.4960997080229</v>
      </c>
      <c r="AQ19" s="13">
        <f t="shared" ref="AQ19" si="13">IFERROR(M19/AB19, "N.A.")</f>
        <v>6046.2846418517347</v>
      </c>
      <c r="AR19" s="14">
        <f t="shared" ref="AR19" si="14">IFERROR(N19/AC19, "N.A.")</f>
        <v>3481.8763228192747</v>
      </c>
    </row>
    <row r="20" spans="1:44" ht="15" customHeight="1" thickBot="1" x14ac:dyDescent="0.3">
      <c r="A20" s="5" t="s">
        <v>0</v>
      </c>
      <c r="B20" s="42">
        <f>B19+C19</f>
        <v>117969459.99999999</v>
      </c>
      <c r="C20" s="43"/>
      <c r="D20" s="42">
        <f>D19+E19</f>
        <v>0</v>
      </c>
      <c r="E20" s="43"/>
      <c r="F20" s="42">
        <f>F19+G19</f>
        <v>0</v>
      </c>
      <c r="G20" s="43"/>
      <c r="H20" s="42">
        <f>H19+I19</f>
        <v>17586949</v>
      </c>
      <c r="I20" s="43"/>
      <c r="J20" s="42">
        <f>J19+K19</f>
        <v>0</v>
      </c>
      <c r="K20" s="43"/>
      <c r="L20" s="42">
        <f>L19+M19</f>
        <v>135556409</v>
      </c>
      <c r="M20" s="46"/>
      <c r="N20" s="22">
        <f>B20+D20+F20+H20+J20</f>
        <v>135556409</v>
      </c>
      <c r="P20" s="5" t="s">
        <v>0</v>
      </c>
      <c r="Q20" s="42">
        <f>Q19+R19</f>
        <v>23107</v>
      </c>
      <c r="R20" s="43"/>
      <c r="S20" s="42">
        <f>S19+T19</f>
        <v>408</v>
      </c>
      <c r="T20" s="43"/>
      <c r="U20" s="42">
        <f>U19+V19</f>
        <v>1431</v>
      </c>
      <c r="V20" s="43"/>
      <c r="W20" s="42">
        <f>W19+X19</f>
        <v>11295</v>
      </c>
      <c r="X20" s="43"/>
      <c r="Y20" s="42">
        <f>Y19+Z19</f>
        <v>2691</v>
      </c>
      <c r="Z20" s="43"/>
      <c r="AA20" s="42">
        <f>AA19+AB19</f>
        <v>38932</v>
      </c>
      <c r="AB20" s="43"/>
      <c r="AC20" s="23">
        <f>Q20+S20+U20+W20+Y20</f>
        <v>38932</v>
      </c>
      <c r="AE20" s="5" t="s">
        <v>0</v>
      </c>
      <c r="AF20" s="44">
        <f>IFERROR(B20/Q20,"N.A.")</f>
        <v>5105.3559527415928</v>
      </c>
      <c r="AG20" s="45"/>
      <c r="AH20" s="44">
        <f>IFERROR(D20/S20,"N.A.")</f>
        <v>0</v>
      </c>
      <c r="AI20" s="45"/>
      <c r="AJ20" s="44">
        <f>IFERROR(F20/U20,"N.A.")</f>
        <v>0</v>
      </c>
      <c r="AK20" s="45"/>
      <c r="AL20" s="44">
        <f>IFERROR(H20/W20,"N.A.")</f>
        <v>1557.0561310314299</v>
      </c>
      <c r="AM20" s="45"/>
      <c r="AN20" s="44">
        <f>IFERROR(J20/Y20,"N.A.")</f>
        <v>0</v>
      </c>
      <c r="AO20" s="45"/>
      <c r="AP20" s="44">
        <f>IFERROR(L20/AA20,"N.A.")</f>
        <v>3481.8763228192747</v>
      </c>
      <c r="AQ20" s="45"/>
      <c r="AR20" s="16">
        <f>IFERROR(N20/AC20, "N.A.")</f>
        <v>3481.8763228192747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11554529.999999998</v>
      </c>
      <c r="C27" s="2"/>
      <c r="D27" s="2">
        <v>0</v>
      </c>
      <c r="E27" s="2"/>
      <c r="F27" s="2">
        <v>0</v>
      </c>
      <c r="G27" s="2"/>
      <c r="H27" s="2">
        <v>5958490</v>
      </c>
      <c r="I27" s="2"/>
      <c r="J27" s="2"/>
      <c r="K27" s="2"/>
      <c r="L27" s="1">
        <f>B27+D27+F27+H27+J27</f>
        <v>17513020</v>
      </c>
      <c r="M27" s="13">
        <f>C27+E27+G27+I27+K27</f>
        <v>0</v>
      </c>
      <c r="N27" s="14">
        <f>L27+M27</f>
        <v>17513020</v>
      </c>
      <c r="P27" s="3" t="s">
        <v>12</v>
      </c>
      <c r="Q27" s="2">
        <v>2674</v>
      </c>
      <c r="R27" s="2">
        <v>0</v>
      </c>
      <c r="S27" s="2">
        <v>408</v>
      </c>
      <c r="T27" s="2">
        <v>0</v>
      </c>
      <c r="U27" s="2">
        <v>1065</v>
      </c>
      <c r="V27" s="2">
        <v>0</v>
      </c>
      <c r="W27" s="2">
        <v>1862</v>
      </c>
      <c r="X27" s="2">
        <v>0</v>
      </c>
      <c r="Y27" s="2">
        <v>0</v>
      </c>
      <c r="Z27" s="2">
        <v>0</v>
      </c>
      <c r="AA27" s="1">
        <f>Q27+S27+U27+W27+Y27</f>
        <v>6009</v>
      </c>
      <c r="AB27" s="13">
        <f>R27+T27+V27+X27+Z27</f>
        <v>0</v>
      </c>
      <c r="AC27" s="14">
        <f>AA27+AB27</f>
        <v>6009</v>
      </c>
      <c r="AE27" s="3" t="s">
        <v>12</v>
      </c>
      <c r="AF27" s="2">
        <f>IFERROR(B27/Q27, "N.A.")</f>
        <v>4321.0658189977557</v>
      </c>
      <c r="AG27" s="2" t="str">
        <f t="shared" ref="AG27:AR31" si="15">IFERROR(C27/R27, "N.A.")</f>
        <v>N.A.</v>
      </c>
      <c r="AH27" s="2">
        <f t="shared" si="15"/>
        <v>0</v>
      </c>
      <c r="AI27" s="2" t="str">
        <f t="shared" si="15"/>
        <v>N.A.</v>
      </c>
      <c r="AJ27" s="2">
        <f t="shared" si="15"/>
        <v>0</v>
      </c>
      <c r="AK27" s="2" t="str">
        <f t="shared" si="15"/>
        <v>N.A.</v>
      </c>
      <c r="AL27" s="2">
        <f t="shared" si="15"/>
        <v>3200.048335123523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2914.4649692128473</v>
      </c>
      <c r="AQ27" s="13" t="str">
        <f t="shared" si="15"/>
        <v>N.A.</v>
      </c>
      <c r="AR27" s="14">
        <f t="shared" si="15"/>
        <v>2914.4649692128473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8486070</v>
      </c>
      <c r="C29" s="2">
        <v>63049709.999999993</v>
      </c>
      <c r="D29" s="2"/>
      <c r="E29" s="2"/>
      <c r="F29" s="2"/>
      <c r="G29" s="2"/>
      <c r="H29" s="2"/>
      <c r="I29" s="2">
        <v>7260050</v>
      </c>
      <c r="J29" s="2">
        <v>0</v>
      </c>
      <c r="K29" s="2"/>
      <c r="L29" s="1">
        <f t="shared" si="16"/>
        <v>8486070</v>
      </c>
      <c r="M29" s="13">
        <f t="shared" si="16"/>
        <v>70309760</v>
      </c>
      <c r="N29" s="14">
        <f t="shared" si="17"/>
        <v>78795830</v>
      </c>
      <c r="P29" s="3" t="s">
        <v>14</v>
      </c>
      <c r="Q29" s="2">
        <v>2346</v>
      </c>
      <c r="R29" s="2">
        <v>9212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1116</v>
      </c>
      <c r="Y29" s="2">
        <v>389</v>
      </c>
      <c r="Z29" s="2">
        <v>0</v>
      </c>
      <c r="AA29" s="1">
        <f t="shared" si="18"/>
        <v>2735</v>
      </c>
      <c r="AB29" s="13">
        <f t="shared" si="18"/>
        <v>10328</v>
      </c>
      <c r="AC29" s="14">
        <f t="shared" si="19"/>
        <v>13063</v>
      </c>
      <c r="AE29" s="3" t="s">
        <v>14</v>
      </c>
      <c r="AF29" s="2">
        <f t="shared" si="20"/>
        <v>3617.2506393861891</v>
      </c>
      <c r="AG29" s="2">
        <f t="shared" si="15"/>
        <v>6844.3019973947021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6505.4211469534048</v>
      </c>
      <c r="AN29" s="2">
        <f t="shared" si="15"/>
        <v>0</v>
      </c>
      <c r="AO29" s="2" t="str">
        <f t="shared" si="15"/>
        <v>N.A.</v>
      </c>
      <c r="AP29" s="15">
        <f t="shared" si="15"/>
        <v>3102.7678244972576</v>
      </c>
      <c r="AQ29" s="13">
        <f t="shared" si="15"/>
        <v>6807.6839659178931</v>
      </c>
      <c r="AR29" s="14">
        <f t="shared" si="15"/>
        <v>6031.9857613105714</v>
      </c>
    </row>
    <row r="30" spans="1:44" ht="15" customHeight="1" thickBot="1" x14ac:dyDescent="0.3">
      <c r="A30" s="3" t="s">
        <v>15</v>
      </c>
      <c r="B30" s="2">
        <v>865620</v>
      </c>
      <c r="C30" s="2"/>
      <c r="D30" s="2"/>
      <c r="E30" s="2"/>
      <c r="F30" s="2"/>
      <c r="G30" s="2">
        <v>0</v>
      </c>
      <c r="H30" s="2">
        <v>1438624.0000000005</v>
      </c>
      <c r="I30" s="2"/>
      <c r="J30" s="2">
        <v>0</v>
      </c>
      <c r="K30" s="2"/>
      <c r="L30" s="1">
        <f t="shared" si="16"/>
        <v>2304244.0000000005</v>
      </c>
      <c r="M30" s="13">
        <f t="shared" si="16"/>
        <v>0</v>
      </c>
      <c r="N30" s="14">
        <f t="shared" si="17"/>
        <v>2304244.0000000005</v>
      </c>
      <c r="P30" s="3" t="s">
        <v>15</v>
      </c>
      <c r="Q30" s="2">
        <v>687</v>
      </c>
      <c r="R30" s="2">
        <v>0</v>
      </c>
      <c r="S30" s="2">
        <v>0</v>
      </c>
      <c r="T30" s="2">
        <v>0</v>
      </c>
      <c r="U30" s="2">
        <v>0</v>
      </c>
      <c r="V30" s="2">
        <v>366</v>
      </c>
      <c r="W30" s="2">
        <v>6559</v>
      </c>
      <c r="X30" s="2">
        <v>0</v>
      </c>
      <c r="Y30" s="2">
        <v>1394</v>
      </c>
      <c r="Z30" s="2">
        <v>0</v>
      </c>
      <c r="AA30" s="1">
        <f t="shared" si="18"/>
        <v>8640</v>
      </c>
      <c r="AB30" s="13">
        <f t="shared" si="18"/>
        <v>366</v>
      </c>
      <c r="AC30" s="21">
        <f t="shared" si="19"/>
        <v>9006</v>
      </c>
      <c r="AE30" s="3" t="s">
        <v>15</v>
      </c>
      <c r="AF30" s="2">
        <f t="shared" si="20"/>
        <v>1260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0</v>
      </c>
      <c r="AL30" s="2">
        <f t="shared" si="15"/>
        <v>219.33587437109321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266.69490740740747</v>
      </c>
      <c r="AQ30" s="13">
        <f t="shared" si="15"/>
        <v>0</v>
      </c>
      <c r="AR30" s="14">
        <f t="shared" si="15"/>
        <v>255.85654008438823</v>
      </c>
    </row>
    <row r="31" spans="1:44" ht="15" customHeight="1" thickBot="1" x14ac:dyDescent="0.3">
      <c r="A31" s="4" t="s">
        <v>16</v>
      </c>
      <c r="B31" s="2">
        <v>20906220.000000004</v>
      </c>
      <c r="C31" s="2">
        <v>63049709.999999993</v>
      </c>
      <c r="D31" s="2">
        <v>0</v>
      </c>
      <c r="E31" s="2"/>
      <c r="F31" s="2">
        <v>0</v>
      </c>
      <c r="G31" s="2">
        <v>0</v>
      </c>
      <c r="H31" s="2">
        <v>7397114.0000000009</v>
      </c>
      <c r="I31" s="2">
        <v>7260050</v>
      </c>
      <c r="J31" s="2">
        <v>0</v>
      </c>
      <c r="K31" s="2"/>
      <c r="L31" s="1">
        <f t="shared" ref="L31" si="21">B31+D31+F31+H31+J31</f>
        <v>28303334.000000004</v>
      </c>
      <c r="M31" s="13">
        <f t="shared" ref="M31" si="22">C31+E31+G31+I31+K31</f>
        <v>70309760</v>
      </c>
      <c r="N31" s="21">
        <f t="shared" ref="N31" si="23">L31+M31</f>
        <v>98613094</v>
      </c>
      <c r="P31" s="4" t="s">
        <v>16</v>
      </c>
      <c r="Q31" s="2">
        <v>5707</v>
      </c>
      <c r="R31" s="2">
        <v>9212</v>
      </c>
      <c r="S31" s="2">
        <v>408</v>
      </c>
      <c r="T31" s="2">
        <v>0</v>
      </c>
      <c r="U31" s="2">
        <v>1065</v>
      </c>
      <c r="V31" s="2">
        <v>366</v>
      </c>
      <c r="W31" s="2">
        <v>8421</v>
      </c>
      <c r="X31" s="2">
        <v>1116</v>
      </c>
      <c r="Y31" s="2">
        <v>1783</v>
      </c>
      <c r="Z31" s="2">
        <v>0</v>
      </c>
      <c r="AA31" s="1">
        <f t="shared" ref="AA31" si="24">Q31+S31+U31+W31+Y31</f>
        <v>17384</v>
      </c>
      <c r="AB31" s="13">
        <f t="shared" ref="AB31" si="25">R31+T31+V31+X31+Z31</f>
        <v>10694</v>
      </c>
      <c r="AC31" s="14">
        <f t="shared" ref="AC31" si="26">AA31+AB31</f>
        <v>28078</v>
      </c>
      <c r="AE31" s="4" t="s">
        <v>16</v>
      </c>
      <c r="AF31" s="2">
        <f t="shared" si="20"/>
        <v>3663.2591554231653</v>
      </c>
      <c r="AG31" s="2">
        <f t="shared" si="15"/>
        <v>6844.3019973947021</v>
      </c>
      <c r="AH31" s="2">
        <f t="shared" si="15"/>
        <v>0</v>
      </c>
      <c r="AI31" s="2" t="str">
        <f t="shared" si="15"/>
        <v>N.A.</v>
      </c>
      <c r="AJ31" s="2">
        <f t="shared" si="15"/>
        <v>0</v>
      </c>
      <c r="AK31" s="2">
        <f t="shared" si="15"/>
        <v>0</v>
      </c>
      <c r="AL31" s="2">
        <f t="shared" si="15"/>
        <v>878.41277757985995</v>
      </c>
      <c r="AM31" s="2">
        <f t="shared" si="15"/>
        <v>6505.4211469534048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1628.1255177174417</v>
      </c>
      <c r="AQ31" s="13">
        <f t="shared" ref="AQ31" si="28">IFERROR(M31/AB31, "N.A.")</f>
        <v>6574.6923508509444</v>
      </c>
      <c r="AR31" s="14">
        <f t="shared" ref="AR31" si="29">IFERROR(N31/AC31, "N.A.")</f>
        <v>3512.1124723983189</v>
      </c>
    </row>
    <row r="32" spans="1:44" ht="15" customHeight="1" thickBot="1" x14ac:dyDescent="0.3">
      <c r="A32" s="5" t="s">
        <v>0</v>
      </c>
      <c r="B32" s="42">
        <f>B31+C31</f>
        <v>83955930</v>
      </c>
      <c r="C32" s="43"/>
      <c r="D32" s="42">
        <f>D31+E31</f>
        <v>0</v>
      </c>
      <c r="E32" s="43"/>
      <c r="F32" s="42">
        <f>F31+G31</f>
        <v>0</v>
      </c>
      <c r="G32" s="43"/>
      <c r="H32" s="42">
        <f>H31+I31</f>
        <v>14657164</v>
      </c>
      <c r="I32" s="43"/>
      <c r="J32" s="42">
        <f>J31+K31</f>
        <v>0</v>
      </c>
      <c r="K32" s="43"/>
      <c r="L32" s="42">
        <f>L31+M31</f>
        <v>98613094</v>
      </c>
      <c r="M32" s="46"/>
      <c r="N32" s="22">
        <f>B32+D32+F32+H32+J32</f>
        <v>98613094</v>
      </c>
      <c r="P32" s="5" t="s">
        <v>0</v>
      </c>
      <c r="Q32" s="42">
        <f>Q31+R31</f>
        <v>14919</v>
      </c>
      <c r="R32" s="43"/>
      <c r="S32" s="42">
        <f>S31+T31</f>
        <v>408</v>
      </c>
      <c r="T32" s="43"/>
      <c r="U32" s="42">
        <f>U31+V31</f>
        <v>1431</v>
      </c>
      <c r="V32" s="43"/>
      <c r="W32" s="42">
        <f>W31+X31</f>
        <v>9537</v>
      </c>
      <c r="X32" s="43"/>
      <c r="Y32" s="42">
        <f>Y31+Z31</f>
        <v>1783</v>
      </c>
      <c r="Z32" s="43"/>
      <c r="AA32" s="42">
        <f>AA31+AB31</f>
        <v>28078</v>
      </c>
      <c r="AB32" s="43"/>
      <c r="AC32" s="23">
        <f>Q32+S32+U32+W32+Y32</f>
        <v>28078</v>
      </c>
      <c r="AE32" s="5" t="s">
        <v>0</v>
      </c>
      <c r="AF32" s="44">
        <f>IFERROR(B32/Q32,"N.A.")</f>
        <v>5627.450231248743</v>
      </c>
      <c r="AG32" s="45"/>
      <c r="AH32" s="44">
        <f>IFERROR(D32/S32,"N.A.")</f>
        <v>0</v>
      </c>
      <c r="AI32" s="45"/>
      <c r="AJ32" s="44">
        <f>IFERROR(F32/U32,"N.A.")</f>
        <v>0</v>
      </c>
      <c r="AK32" s="45"/>
      <c r="AL32" s="44">
        <f>IFERROR(H32/W32,"N.A.")</f>
        <v>1536.8736499947572</v>
      </c>
      <c r="AM32" s="45"/>
      <c r="AN32" s="44">
        <f>IFERROR(J32/Y32,"N.A.")</f>
        <v>0</v>
      </c>
      <c r="AO32" s="45"/>
      <c r="AP32" s="44">
        <f>IFERROR(L32/AA32,"N.A.")</f>
        <v>3512.1124723983189</v>
      </c>
      <c r="AQ32" s="45"/>
      <c r="AR32" s="16">
        <f>IFERROR(N32/AC32, "N.A.")</f>
        <v>3512.1124723983189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2995030.0000000005</v>
      </c>
      <c r="C39" s="2"/>
      <c r="D39" s="2"/>
      <c r="E39" s="2"/>
      <c r="F39" s="2"/>
      <c r="G39" s="2"/>
      <c r="H39" s="2">
        <v>2929784.9999999995</v>
      </c>
      <c r="I39" s="2"/>
      <c r="J39" s="2">
        <v>0</v>
      </c>
      <c r="K39" s="2"/>
      <c r="L39" s="1">
        <f>B39+D39+F39+H39+J39</f>
        <v>5924815</v>
      </c>
      <c r="M39" s="13">
        <f>C39+E39+G39+I39+K39</f>
        <v>0</v>
      </c>
      <c r="N39" s="14">
        <f>L39+M39</f>
        <v>5924815</v>
      </c>
      <c r="P39" s="3" t="s">
        <v>12</v>
      </c>
      <c r="Q39" s="2">
        <v>1114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1758</v>
      </c>
      <c r="X39" s="2">
        <v>0</v>
      </c>
      <c r="Y39" s="2">
        <v>542</v>
      </c>
      <c r="Z39" s="2">
        <v>0</v>
      </c>
      <c r="AA39" s="1">
        <f>Q39+S39+U39+W39+Y39</f>
        <v>3414</v>
      </c>
      <c r="AB39" s="13">
        <f>R39+T39+V39+X39+Z39</f>
        <v>0</v>
      </c>
      <c r="AC39" s="14">
        <f>AA39+AB39</f>
        <v>3414</v>
      </c>
      <c r="AE39" s="3" t="s">
        <v>12</v>
      </c>
      <c r="AF39" s="2">
        <f>IFERROR(B39/Q39, "N.A.")</f>
        <v>2688.5368043087974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1666.5443686006822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1735.4466900995899</v>
      </c>
      <c r="AQ39" s="13" t="str">
        <f t="shared" si="30"/>
        <v>N.A.</v>
      </c>
      <c r="AR39" s="14">
        <f t="shared" si="30"/>
        <v>1735.4466900995899</v>
      </c>
    </row>
    <row r="40" spans="1:44" ht="15" customHeight="1" thickBot="1" x14ac:dyDescent="0.3">
      <c r="A40" s="3" t="s">
        <v>13</v>
      </c>
      <c r="B40" s="2">
        <v>2533560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2533560</v>
      </c>
      <c r="M40" s="13">
        <f t="shared" si="31"/>
        <v>0</v>
      </c>
      <c r="N40" s="14">
        <f t="shared" ref="N40:N42" si="32">L40+M40</f>
        <v>2533560</v>
      </c>
      <c r="P40" s="3" t="s">
        <v>13</v>
      </c>
      <c r="Q40" s="2">
        <v>982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982</v>
      </c>
      <c r="AB40" s="13">
        <f t="shared" si="33"/>
        <v>0</v>
      </c>
      <c r="AC40" s="14">
        <f t="shared" ref="AC40:AC42" si="34">AA40+AB40</f>
        <v>982</v>
      </c>
      <c r="AE40" s="3" t="s">
        <v>13</v>
      </c>
      <c r="AF40" s="2">
        <f t="shared" ref="AF40:AF43" si="35">IFERROR(B40/Q40, "N.A.")</f>
        <v>2580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2580</v>
      </c>
      <c r="AQ40" s="13" t="str">
        <f t="shared" si="30"/>
        <v>N.A.</v>
      </c>
      <c r="AR40" s="14">
        <f t="shared" si="30"/>
        <v>2580</v>
      </c>
    </row>
    <row r="41" spans="1:44" ht="15" customHeight="1" thickBot="1" x14ac:dyDescent="0.3">
      <c r="A41" s="3" t="s">
        <v>14</v>
      </c>
      <c r="B41" s="2">
        <v>2144840</v>
      </c>
      <c r="C41" s="2">
        <v>26340099.999999993</v>
      </c>
      <c r="D41" s="2"/>
      <c r="E41" s="2"/>
      <c r="F41" s="2"/>
      <c r="G41" s="2"/>
      <c r="H41" s="2"/>
      <c r="I41" s="2"/>
      <c r="J41" s="2"/>
      <c r="K41" s="2"/>
      <c r="L41" s="1">
        <f t="shared" si="31"/>
        <v>2144840</v>
      </c>
      <c r="M41" s="13">
        <f t="shared" si="31"/>
        <v>26340099.999999993</v>
      </c>
      <c r="N41" s="14">
        <f t="shared" si="32"/>
        <v>28484939.999999993</v>
      </c>
      <c r="P41" s="3" t="s">
        <v>14</v>
      </c>
      <c r="Q41" s="2">
        <v>801</v>
      </c>
      <c r="R41" s="2">
        <v>5291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801</v>
      </c>
      <c r="AB41" s="13">
        <f t="shared" si="33"/>
        <v>5291</v>
      </c>
      <c r="AC41" s="14">
        <f t="shared" si="34"/>
        <v>6092</v>
      </c>
      <c r="AE41" s="3" t="s">
        <v>14</v>
      </c>
      <c r="AF41" s="2">
        <f t="shared" si="35"/>
        <v>2677.7028714107364</v>
      </c>
      <c r="AG41" s="2">
        <f t="shared" si="30"/>
        <v>4978.2838782838771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2677.7028714107364</v>
      </c>
      <c r="AQ41" s="13">
        <f t="shared" si="30"/>
        <v>4978.2838782838771</v>
      </c>
      <c r="AR41" s="14">
        <f t="shared" si="30"/>
        <v>4675.7944845699267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366</v>
      </c>
      <c r="Z42" s="2">
        <v>0</v>
      </c>
      <c r="AA42" s="1">
        <f t="shared" si="33"/>
        <v>366</v>
      </c>
      <c r="AB42" s="13">
        <f t="shared" si="33"/>
        <v>0</v>
      </c>
      <c r="AC42" s="14">
        <f t="shared" si="34"/>
        <v>366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0</v>
      </c>
      <c r="AQ42" s="13" t="str">
        <f t="shared" si="30"/>
        <v>N.A.</v>
      </c>
      <c r="AR42" s="14">
        <f t="shared" si="30"/>
        <v>0</v>
      </c>
    </row>
    <row r="43" spans="1:44" ht="15" customHeight="1" thickBot="1" x14ac:dyDescent="0.3">
      <c r="A43" s="4" t="s">
        <v>16</v>
      </c>
      <c r="B43" s="2">
        <v>7673430.0000000009</v>
      </c>
      <c r="C43" s="2">
        <v>26340099.999999993</v>
      </c>
      <c r="D43" s="2"/>
      <c r="E43" s="2"/>
      <c r="F43" s="2"/>
      <c r="G43" s="2"/>
      <c r="H43" s="2">
        <v>2929784.9999999995</v>
      </c>
      <c r="I43" s="2"/>
      <c r="J43" s="2">
        <v>0</v>
      </c>
      <c r="K43" s="2"/>
      <c r="L43" s="1">
        <f t="shared" ref="L43" si="36">B43+D43+F43+H43+J43</f>
        <v>10603215</v>
      </c>
      <c r="M43" s="13">
        <f t="shared" ref="M43" si="37">C43+E43+G43+I43+K43</f>
        <v>26340099.999999993</v>
      </c>
      <c r="N43" s="21">
        <f t="shared" ref="N43" si="38">L43+M43</f>
        <v>36943314.999999993</v>
      </c>
      <c r="P43" s="4" t="s">
        <v>16</v>
      </c>
      <c r="Q43" s="2">
        <v>2897</v>
      </c>
      <c r="R43" s="2">
        <v>5291</v>
      </c>
      <c r="S43" s="2">
        <v>0</v>
      </c>
      <c r="T43" s="2">
        <v>0</v>
      </c>
      <c r="U43" s="2">
        <v>0</v>
      </c>
      <c r="V43" s="2">
        <v>0</v>
      </c>
      <c r="W43" s="2">
        <v>1758</v>
      </c>
      <c r="X43" s="2">
        <v>0</v>
      </c>
      <c r="Y43" s="2">
        <v>908</v>
      </c>
      <c r="Z43" s="2">
        <v>0</v>
      </c>
      <c r="AA43" s="1">
        <f t="shared" ref="AA43" si="39">Q43+S43+U43+W43+Y43</f>
        <v>5563</v>
      </c>
      <c r="AB43" s="13">
        <f t="shared" ref="AB43" si="40">R43+T43+V43+X43+Z43</f>
        <v>5291</v>
      </c>
      <c r="AC43" s="21">
        <f t="shared" ref="AC43" si="41">AA43+AB43</f>
        <v>10854</v>
      </c>
      <c r="AE43" s="4" t="s">
        <v>16</v>
      </c>
      <c r="AF43" s="2">
        <f t="shared" si="35"/>
        <v>2648.7504314808425</v>
      </c>
      <c r="AG43" s="2">
        <f t="shared" si="30"/>
        <v>4978.2838782838771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1666.5443686006822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1906.0246269998202</v>
      </c>
      <c r="AQ43" s="13">
        <f t="shared" ref="AQ43" si="43">IFERROR(M43/AB43, "N.A.")</f>
        <v>4978.2838782838771</v>
      </c>
      <c r="AR43" s="14">
        <f t="shared" ref="AR43" si="44">IFERROR(N43/AC43, "N.A.")</f>
        <v>3403.6590197162332</v>
      </c>
    </row>
    <row r="44" spans="1:44" ht="15" customHeight="1" thickBot="1" x14ac:dyDescent="0.3">
      <c r="A44" s="5" t="s">
        <v>0</v>
      </c>
      <c r="B44" s="42">
        <f>B43+C43</f>
        <v>34013529.999999993</v>
      </c>
      <c r="C44" s="43"/>
      <c r="D44" s="42">
        <f>D43+E43</f>
        <v>0</v>
      </c>
      <c r="E44" s="43"/>
      <c r="F44" s="42">
        <f>F43+G43</f>
        <v>0</v>
      </c>
      <c r="G44" s="43"/>
      <c r="H44" s="42">
        <f>H43+I43</f>
        <v>2929784.9999999995</v>
      </c>
      <c r="I44" s="43"/>
      <c r="J44" s="42">
        <f>J43+K43</f>
        <v>0</v>
      </c>
      <c r="K44" s="43"/>
      <c r="L44" s="42">
        <f>L43+M43</f>
        <v>36943314.999999993</v>
      </c>
      <c r="M44" s="46"/>
      <c r="N44" s="22">
        <f>B44+D44+F44+H44+J44</f>
        <v>36943314.999999993</v>
      </c>
      <c r="P44" s="5" t="s">
        <v>0</v>
      </c>
      <c r="Q44" s="42">
        <f>Q43+R43</f>
        <v>8188</v>
      </c>
      <c r="R44" s="43"/>
      <c r="S44" s="42">
        <f>S43+T43</f>
        <v>0</v>
      </c>
      <c r="T44" s="43"/>
      <c r="U44" s="42">
        <f>U43+V43</f>
        <v>0</v>
      </c>
      <c r="V44" s="43"/>
      <c r="W44" s="42">
        <f>W43+X43</f>
        <v>1758</v>
      </c>
      <c r="X44" s="43"/>
      <c r="Y44" s="42">
        <f>Y43+Z43</f>
        <v>908</v>
      </c>
      <c r="Z44" s="43"/>
      <c r="AA44" s="42">
        <f>AA43+AB43</f>
        <v>10854</v>
      </c>
      <c r="AB44" s="46"/>
      <c r="AC44" s="22">
        <f>Q44+S44+U44+W44+Y44</f>
        <v>10854</v>
      </c>
      <c r="AE44" s="5" t="s">
        <v>0</v>
      </c>
      <c r="AF44" s="44">
        <f>IFERROR(B44/Q44,"N.A.")</f>
        <v>4154.070591108939</v>
      </c>
      <c r="AG44" s="45"/>
      <c r="AH44" s="44" t="str">
        <f>IFERROR(D44/S44,"N.A.")</f>
        <v>N.A.</v>
      </c>
      <c r="AI44" s="45"/>
      <c r="AJ44" s="44" t="str">
        <f>IFERROR(F44/U44,"N.A.")</f>
        <v>N.A.</v>
      </c>
      <c r="AK44" s="45"/>
      <c r="AL44" s="44">
        <f>IFERROR(H44/W44,"N.A.")</f>
        <v>1666.5443686006822</v>
      </c>
      <c r="AM44" s="45"/>
      <c r="AN44" s="44">
        <f>IFERROR(J44/Y44,"N.A.")</f>
        <v>0</v>
      </c>
      <c r="AO44" s="45"/>
      <c r="AP44" s="44">
        <f>IFERROR(L44/AA44,"N.A.")</f>
        <v>3403.6590197162332</v>
      </c>
      <c r="AQ44" s="45"/>
      <c r="AR44" s="16">
        <f>IFERROR(N44/AC44, "N.A.")</f>
        <v>3403.6590197162332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1842879.9999999998</v>
      </c>
      <c r="C15" s="2"/>
      <c r="D15" s="2">
        <v>882360</v>
      </c>
      <c r="E15" s="2"/>
      <c r="F15" s="2">
        <v>2275560</v>
      </c>
      <c r="G15" s="2"/>
      <c r="H15" s="2">
        <v>15255060</v>
      </c>
      <c r="I15" s="2"/>
      <c r="J15" s="2">
        <v>0</v>
      </c>
      <c r="K15" s="2"/>
      <c r="L15" s="1">
        <f>B15+D15+F15+H15+J15</f>
        <v>20255860</v>
      </c>
      <c r="M15" s="13">
        <f>C15+E15+G15+I15+K15</f>
        <v>0</v>
      </c>
      <c r="N15" s="14">
        <f>L15+M15</f>
        <v>20255860</v>
      </c>
      <c r="P15" s="3" t="s">
        <v>12</v>
      </c>
      <c r="Q15" s="2">
        <v>367</v>
      </c>
      <c r="R15" s="2">
        <v>0</v>
      </c>
      <c r="S15" s="2">
        <v>171</v>
      </c>
      <c r="T15" s="2">
        <v>0</v>
      </c>
      <c r="U15" s="2">
        <v>196</v>
      </c>
      <c r="V15" s="2">
        <v>0</v>
      </c>
      <c r="W15" s="2">
        <v>3065</v>
      </c>
      <c r="X15" s="2">
        <v>0</v>
      </c>
      <c r="Y15" s="2">
        <v>435</v>
      </c>
      <c r="Z15" s="2">
        <v>0</v>
      </c>
      <c r="AA15" s="1">
        <f>Q15+S15+U15+W15+Y15</f>
        <v>4234</v>
      </c>
      <c r="AB15" s="13">
        <f>R15+T15+V15+X15+Z15</f>
        <v>0</v>
      </c>
      <c r="AC15" s="14">
        <f>AA15+AB15</f>
        <v>4234</v>
      </c>
      <c r="AE15" s="3" t="s">
        <v>12</v>
      </c>
      <c r="AF15" s="2">
        <f>IFERROR(B15/Q15, "N.A.")</f>
        <v>5021.4713896457761</v>
      </c>
      <c r="AG15" s="2" t="str">
        <f t="shared" ref="AG15:AR19" si="0">IFERROR(C15/R15, "N.A.")</f>
        <v>N.A.</v>
      </c>
      <c r="AH15" s="2">
        <f t="shared" si="0"/>
        <v>5160</v>
      </c>
      <c r="AI15" s="2" t="str">
        <f t="shared" si="0"/>
        <v>N.A.</v>
      </c>
      <c r="AJ15" s="2">
        <f t="shared" si="0"/>
        <v>11610</v>
      </c>
      <c r="AK15" s="2" t="str">
        <f t="shared" si="0"/>
        <v>N.A.</v>
      </c>
      <c r="AL15" s="2">
        <f t="shared" si="0"/>
        <v>4977.1810766721046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4784.0954180444023</v>
      </c>
      <c r="AQ15" s="13" t="str">
        <f t="shared" si="0"/>
        <v>N.A.</v>
      </c>
      <c r="AR15" s="14">
        <f t="shared" si="0"/>
        <v>4784.0954180444023</v>
      </c>
    </row>
    <row r="16" spans="1:44" ht="15" customHeight="1" thickBot="1" x14ac:dyDescent="0.3">
      <c r="A16" s="3" t="s">
        <v>13</v>
      </c>
      <c r="B16" s="2">
        <v>3492675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3492675</v>
      </c>
      <c r="M16" s="13">
        <f t="shared" si="1"/>
        <v>0</v>
      </c>
      <c r="N16" s="14">
        <f t="shared" ref="N16:N18" si="2">L16+M16</f>
        <v>3492675</v>
      </c>
      <c r="P16" s="3" t="s">
        <v>13</v>
      </c>
      <c r="Q16" s="2">
        <v>684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684</v>
      </c>
      <c r="AB16" s="13">
        <f t="shared" si="3"/>
        <v>0</v>
      </c>
      <c r="AC16" s="14">
        <f t="shared" ref="AC16:AC18" si="4">AA16+AB16</f>
        <v>684</v>
      </c>
      <c r="AE16" s="3" t="s">
        <v>13</v>
      </c>
      <c r="AF16" s="2">
        <f t="shared" ref="AF16:AF19" si="5">IFERROR(B16/Q16, "N.A.")</f>
        <v>5106.25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5106.25</v>
      </c>
      <c r="AQ16" s="13" t="str">
        <f t="shared" si="0"/>
        <v>N.A.</v>
      </c>
      <c r="AR16" s="14">
        <f t="shared" si="0"/>
        <v>5106.25</v>
      </c>
    </row>
    <row r="17" spans="1:44" ht="15" customHeight="1" thickBot="1" x14ac:dyDescent="0.3">
      <c r="A17" s="3" t="s">
        <v>14</v>
      </c>
      <c r="B17" s="2">
        <v>10279444.000000002</v>
      </c>
      <c r="C17" s="2">
        <v>40476060</v>
      </c>
      <c r="D17" s="2">
        <v>3809800</v>
      </c>
      <c r="E17" s="2"/>
      <c r="F17" s="2"/>
      <c r="G17" s="2"/>
      <c r="H17" s="2"/>
      <c r="I17" s="2"/>
      <c r="J17" s="2">
        <v>0</v>
      </c>
      <c r="K17" s="2"/>
      <c r="L17" s="1">
        <f t="shared" si="1"/>
        <v>14089244.000000002</v>
      </c>
      <c r="M17" s="13">
        <f t="shared" si="1"/>
        <v>40476060</v>
      </c>
      <c r="N17" s="14">
        <f t="shared" si="2"/>
        <v>54565304</v>
      </c>
      <c r="P17" s="3" t="s">
        <v>14</v>
      </c>
      <c r="Q17" s="2">
        <v>1790</v>
      </c>
      <c r="R17" s="2">
        <v>4531</v>
      </c>
      <c r="S17" s="2">
        <v>575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379</v>
      </c>
      <c r="Z17" s="2">
        <v>0</v>
      </c>
      <c r="AA17" s="1">
        <f t="shared" si="3"/>
        <v>2744</v>
      </c>
      <c r="AB17" s="13">
        <f t="shared" si="3"/>
        <v>4531</v>
      </c>
      <c r="AC17" s="14">
        <f t="shared" si="4"/>
        <v>7275</v>
      </c>
      <c r="AE17" s="3" t="s">
        <v>14</v>
      </c>
      <c r="AF17" s="2">
        <f t="shared" si="5"/>
        <v>5742.7061452513981</v>
      </c>
      <c r="AG17" s="2">
        <f t="shared" si="0"/>
        <v>8933.1405870668732</v>
      </c>
      <c r="AH17" s="2">
        <f t="shared" si="0"/>
        <v>6625.739130434783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>
        <f t="shared" si="0"/>
        <v>0</v>
      </c>
      <c r="AO17" s="2" t="str">
        <f t="shared" si="0"/>
        <v>N.A.</v>
      </c>
      <c r="AP17" s="15">
        <f t="shared" si="0"/>
        <v>5134.5641399416918</v>
      </c>
      <c r="AQ17" s="13">
        <f t="shared" si="0"/>
        <v>8933.1405870668732</v>
      </c>
      <c r="AR17" s="14">
        <f t="shared" si="0"/>
        <v>7500.3854295532647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0</v>
      </c>
      <c r="AB18" s="13">
        <f t="shared" si="3"/>
        <v>0</v>
      </c>
      <c r="AC18" s="21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>
        <v>15614998.999999998</v>
      </c>
      <c r="C19" s="2">
        <v>40476060</v>
      </c>
      <c r="D19" s="2">
        <v>4692160</v>
      </c>
      <c r="E19" s="2"/>
      <c r="F19" s="2">
        <v>2275560</v>
      </c>
      <c r="G19" s="2"/>
      <c r="H19" s="2">
        <v>15255060</v>
      </c>
      <c r="I19" s="2"/>
      <c r="J19" s="2">
        <v>0</v>
      </c>
      <c r="K19" s="2"/>
      <c r="L19" s="1">
        <f t="shared" ref="L19" si="6">B19+D19+F19+H19+J19</f>
        <v>37837779</v>
      </c>
      <c r="M19" s="13">
        <f t="shared" ref="M19" si="7">C19+E19+G19+I19+K19</f>
        <v>40476060</v>
      </c>
      <c r="N19" s="21">
        <f t="shared" ref="N19" si="8">L19+M19</f>
        <v>78313839</v>
      </c>
      <c r="P19" s="4" t="s">
        <v>16</v>
      </c>
      <c r="Q19" s="2">
        <v>2841</v>
      </c>
      <c r="R19" s="2">
        <v>4531</v>
      </c>
      <c r="S19" s="2">
        <v>746</v>
      </c>
      <c r="T19" s="2">
        <v>0</v>
      </c>
      <c r="U19" s="2">
        <v>196</v>
      </c>
      <c r="V19" s="2">
        <v>0</v>
      </c>
      <c r="W19" s="2">
        <v>3065</v>
      </c>
      <c r="X19" s="2">
        <v>0</v>
      </c>
      <c r="Y19" s="2">
        <v>814</v>
      </c>
      <c r="Z19" s="2">
        <v>0</v>
      </c>
      <c r="AA19" s="1">
        <f t="shared" ref="AA19" si="9">Q19+S19+U19+W19+Y19</f>
        <v>7662</v>
      </c>
      <c r="AB19" s="13">
        <f t="shared" ref="AB19" si="10">R19+T19+V19+X19+Z19</f>
        <v>4531</v>
      </c>
      <c r="AC19" s="14">
        <f t="shared" ref="AC19" si="11">AA19+AB19</f>
        <v>12193</v>
      </c>
      <c r="AE19" s="4" t="s">
        <v>16</v>
      </c>
      <c r="AF19" s="2">
        <f t="shared" si="5"/>
        <v>5496.3037662794786</v>
      </c>
      <c r="AG19" s="2">
        <f t="shared" si="0"/>
        <v>8933.1405870668732</v>
      </c>
      <c r="AH19" s="2">
        <f t="shared" si="0"/>
        <v>6289.7587131367291</v>
      </c>
      <c r="AI19" s="2" t="str">
        <f t="shared" si="0"/>
        <v>N.A.</v>
      </c>
      <c r="AJ19" s="2">
        <f t="shared" si="0"/>
        <v>11610</v>
      </c>
      <c r="AK19" s="2" t="str">
        <f t="shared" si="0"/>
        <v>N.A.</v>
      </c>
      <c r="AL19" s="2">
        <f t="shared" si="0"/>
        <v>4977.1810766721046</v>
      </c>
      <c r="AM19" s="2" t="str">
        <f t="shared" si="0"/>
        <v>N.A.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4938.3684416601409</v>
      </c>
      <c r="AQ19" s="13">
        <f t="shared" ref="AQ19" si="13">IFERROR(M19/AB19, "N.A.")</f>
        <v>8933.1405870668732</v>
      </c>
      <c r="AR19" s="14">
        <f t="shared" ref="AR19" si="14">IFERROR(N19/AC19, "N.A.")</f>
        <v>6422.8523743131309</v>
      </c>
    </row>
    <row r="20" spans="1:44" ht="15" customHeight="1" thickBot="1" x14ac:dyDescent="0.3">
      <c r="A20" s="5" t="s">
        <v>0</v>
      </c>
      <c r="B20" s="42">
        <f>B19+C19</f>
        <v>56091059</v>
      </c>
      <c r="C20" s="43"/>
      <c r="D20" s="42">
        <f>D19+E19</f>
        <v>4692160</v>
      </c>
      <c r="E20" s="43"/>
      <c r="F20" s="42">
        <f>F19+G19</f>
        <v>2275560</v>
      </c>
      <c r="G20" s="43"/>
      <c r="H20" s="42">
        <f>H19+I19</f>
        <v>15255060</v>
      </c>
      <c r="I20" s="43"/>
      <c r="J20" s="42">
        <f>J19+K19</f>
        <v>0</v>
      </c>
      <c r="K20" s="43"/>
      <c r="L20" s="42">
        <f>L19+M19</f>
        <v>78313839</v>
      </c>
      <c r="M20" s="46"/>
      <c r="N20" s="22">
        <f>B20+D20+F20+H20+J20</f>
        <v>78313839</v>
      </c>
      <c r="P20" s="5" t="s">
        <v>0</v>
      </c>
      <c r="Q20" s="42">
        <f>Q19+R19</f>
        <v>7372</v>
      </c>
      <c r="R20" s="43"/>
      <c r="S20" s="42">
        <f>S19+T19</f>
        <v>746</v>
      </c>
      <c r="T20" s="43"/>
      <c r="U20" s="42">
        <f>U19+V19</f>
        <v>196</v>
      </c>
      <c r="V20" s="43"/>
      <c r="W20" s="42">
        <f>W19+X19</f>
        <v>3065</v>
      </c>
      <c r="X20" s="43"/>
      <c r="Y20" s="42">
        <f>Y19+Z19</f>
        <v>814</v>
      </c>
      <c r="Z20" s="43"/>
      <c r="AA20" s="42">
        <f>AA19+AB19</f>
        <v>12193</v>
      </c>
      <c r="AB20" s="43"/>
      <c r="AC20" s="23">
        <f>Q20+S20+U20+W20+Y20</f>
        <v>12193</v>
      </c>
      <c r="AE20" s="5" t="s">
        <v>0</v>
      </c>
      <c r="AF20" s="44">
        <f>IFERROR(B20/Q20,"N.A.")</f>
        <v>7608.6623711340208</v>
      </c>
      <c r="AG20" s="45"/>
      <c r="AH20" s="44">
        <f>IFERROR(D20/S20,"N.A.")</f>
        <v>6289.7587131367291</v>
      </c>
      <c r="AI20" s="45"/>
      <c r="AJ20" s="44">
        <f>IFERROR(F20/U20,"N.A.")</f>
        <v>11610</v>
      </c>
      <c r="AK20" s="45"/>
      <c r="AL20" s="44">
        <f>IFERROR(H20/W20,"N.A.")</f>
        <v>4977.1810766721046</v>
      </c>
      <c r="AM20" s="45"/>
      <c r="AN20" s="44">
        <f>IFERROR(J20/Y20,"N.A.")</f>
        <v>0</v>
      </c>
      <c r="AO20" s="45"/>
      <c r="AP20" s="44">
        <f>IFERROR(L20/AA20,"N.A.")</f>
        <v>6422.8523743131309</v>
      </c>
      <c r="AQ20" s="45"/>
      <c r="AR20" s="16">
        <f>IFERROR(N20/AC20, "N.A.")</f>
        <v>6422.8523743131309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1842879.9999999998</v>
      </c>
      <c r="C27" s="2"/>
      <c r="D27" s="2">
        <v>882360</v>
      </c>
      <c r="E27" s="2"/>
      <c r="F27" s="2">
        <v>2275560</v>
      </c>
      <c r="G27" s="2"/>
      <c r="H27" s="2">
        <v>11892030</v>
      </c>
      <c r="I27" s="2"/>
      <c r="J27" s="2"/>
      <c r="K27" s="2"/>
      <c r="L27" s="1">
        <f>B27+D27+F27+H27+J27</f>
        <v>16892830</v>
      </c>
      <c r="M27" s="13">
        <f>C27+E27+G27+I27+K27</f>
        <v>0</v>
      </c>
      <c r="N27" s="14">
        <f>L27+M27</f>
        <v>16892830</v>
      </c>
      <c r="P27" s="3" t="s">
        <v>12</v>
      </c>
      <c r="Q27" s="2">
        <v>367</v>
      </c>
      <c r="R27" s="2">
        <v>0</v>
      </c>
      <c r="S27" s="2">
        <v>171</v>
      </c>
      <c r="T27" s="2">
        <v>0</v>
      </c>
      <c r="U27" s="2">
        <v>196</v>
      </c>
      <c r="V27" s="2">
        <v>0</v>
      </c>
      <c r="W27" s="2">
        <v>1927</v>
      </c>
      <c r="X27" s="2">
        <v>0</v>
      </c>
      <c r="Y27" s="2">
        <v>0</v>
      </c>
      <c r="Z27" s="2">
        <v>0</v>
      </c>
      <c r="AA27" s="1">
        <f>Q27+S27+U27+W27+Y27</f>
        <v>2661</v>
      </c>
      <c r="AB27" s="13">
        <f>R27+T27+V27+X27+Z27</f>
        <v>0</v>
      </c>
      <c r="AC27" s="14">
        <f>AA27+AB27</f>
        <v>2661</v>
      </c>
      <c r="AE27" s="3" t="s">
        <v>12</v>
      </c>
      <c r="AF27" s="2">
        <f>IFERROR(B27/Q27, "N.A.")</f>
        <v>5021.4713896457761</v>
      </c>
      <c r="AG27" s="2" t="str">
        <f t="shared" ref="AG27:AR31" si="15">IFERROR(C27/R27, "N.A.")</f>
        <v>N.A.</v>
      </c>
      <c r="AH27" s="2">
        <f t="shared" si="15"/>
        <v>5160</v>
      </c>
      <c r="AI27" s="2" t="str">
        <f t="shared" si="15"/>
        <v>N.A.</v>
      </c>
      <c r="AJ27" s="2">
        <f t="shared" si="15"/>
        <v>11610</v>
      </c>
      <c r="AK27" s="2" t="str">
        <f t="shared" si="15"/>
        <v>N.A.</v>
      </c>
      <c r="AL27" s="2">
        <f t="shared" si="15"/>
        <v>6171.2662169174882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6348.3013904547161</v>
      </c>
      <c r="AQ27" s="13" t="str">
        <f t="shared" si="15"/>
        <v>N.A.</v>
      </c>
      <c r="AR27" s="14">
        <f t="shared" si="15"/>
        <v>6348.3013904547161</v>
      </c>
    </row>
    <row r="28" spans="1:44" ht="15" customHeight="1" thickBot="1" x14ac:dyDescent="0.3">
      <c r="A28" s="3" t="s">
        <v>13</v>
      </c>
      <c r="B28" s="2">
        <v>1985310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1985310</v>
      </c>
      <c r="M28" s="13">
        <f t="shared" si="16"/>
        <v>0</v>
      </c>
      <c r="N28" s="14">
        <f t="shared" ref="N28:N30" si="17">L28+M28</f>
        <v>1985310</v>
      </c>
      <c r="P28" s="3" t="s">
        <v>13</v>
      </c>
      <c r="Q28" s="2">
        <v>342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342</v>
      </c>
      <c r="AB28" s="13">
        <f t="shared" si="18"/>
        <v>0</v>
      </c>
      <c r="AC28" s="14">
        <f t="shared" ref="AC28:AC30" si="19">AA28+AB28</f>
        <v>342</v>
      </c>
      <c r="AE28" s="3" t="s">
        <v>13</v>
      </c>
      <c r="AF28" s="2">
        <f t="shared" ref="AF28:AF31" si="20">IFERROR(B28/Q28, "N.A.")</f>
        <v>5805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5805</v>
      </c>
      <c r="AQ28" s="13" t="str">
        <f t="shared" si="15"/>
        <v>N.A.</v>
      </c>
      <c r="AR28" s="14">
        <f t="shared" si="15"/>
        <v>5805</v>
      </c>
    </row>
    <row r="29" spans="1:44" ht="15" customHeight="1" thickBot="1" x14ac:dyDescent="0.3">
      <c r="A29" s="3" t="s">
        <v>14</v>
      </c>
      <c r="B29" s="2">
        <v>5454774</v>
      </c>
      <c r="C29" s="2">
        <v>26906460</v>
      </c>
      <c r="D29" s="2">
        <v>3809800</v>
      </c>
      <c r="E29" s="2"/>
      <c r="F29" s="2"/>
      <c r="G29" s="2"/>
      <c r="H29" s="2"/>
      <c r="I29" s="2"/>
      <c r="J29" s="2"/>
      <c r="K29" s="2"/>
      <c r="L29" s="1">
        <f t="shared" si="16"/>
        <v>9264574</v>
      </c>
      <c r="M29" s="13">
        <f t="shared" si="16"/>
        <v>26906460</v>
      </c>
      <c r="N29" s="14">
        <f t="shared" si="17"/>
        <v>36171034</v>
      </c>
      <c r="P29" s="3" t="s">
        <v>14</v>
      </c>
      <c r="Q29" s="2">
        <v>1032</v>
      </c>
      <c r="R29" s="2">
        <v>2545</v>
      </c>
      <c r="S29" s="2">
        <v>575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1607</v>
      </c>
      <c r="AB29" s="13">
        <f t="shared" si="18"/>
        <v>2545</v>
      </c>
      <c r="AC29" s="14">
        <f t="shared" si="19"/>
        <v>4152</v>
      </c>
      <c r="AE29" s="3" t="s">
        <v>14</v>
      </c>
      <c r="AF29" s="2">
        <f t="shared" si="20"/>
        <v>5285.6337209302328</v>
      </c>
      <c r="AG29" s="2">
        <f t="shared" si="15"/>
        <v>10572.282907662082</v>
      </c>
      <c r="AH29" s="2">
        <f t="shared" si="15"/>
        <v>6625.739130434783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5765.1362787803364</v>
      </c>
      <c r="AQ29" s="13">
        <f t="shared" si="15"/>
        <v>10572.282907662082</v>
      </c>
      <c r="AR29" s="14">
        <f t="shared" si="15"/>
        <v>8711.7133911368019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0</v>
      </c>
      <c r="AB30" s="13">
        <f t="shared" si="18"/>
        <v>0</v>
      </c>
      <c r="AC30" s="21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v>9282964</v>
      </c>
      <c r="C31" s="2">
        <v>26906460</v>
      </c>
      <c r="D31" s="2">
        <v>4692160</v>
      </c>
      <c r="E31" s="2"/>
      <c r="F31" s="2">
        <v>2275560</v>
      </c>
      <c r="G31" s="2"/>
      <c r="H31" s="2">
        <v>11892030</v>
      </c>
      <c r="I31" s="2"/>
      <c r="J31" s="2"/>
      <c r="K31" s="2"/>
      <c r="L31" s="1">
        <f t="shared" ref="L31" si="21">B31+D31+F31+H31+J31</f>
        <v>28142714</v>
      </c>
      <c r="M31" s="13">
        <f t="shared" ref="M31" si="22">C31+E31+G31+I31+K31</f>
        <v>26906460</v>
      </c>
      <c r="N31" s="21">
        <f t="shared" ref="N31" si="23">L31+M31</f>
        <v>55049174</v>
      </c>
      <c r="P31" s="4" t="s">
        <v>16</v>
      </c>
      <c r="Q31" s="2">
        <v>1741</v>
      </c>
      <c r="R31" s="2">
        <v>2545</v>
      </c>
      <c r="S31" s="2">
        <v>746</v>
      </c>
      <c r="T31" s="2">
        <v>0</v>
      </c>
      <c r="U31" s="2">
        <v>196</v>
      </c>
      <c r="V31" s="2">
        <v>0</v>
      </c>
      <c r="W31" s="2">
        <v>1927</v>
      </c>
      <c r="X31" s="2">
        <v>0</v>
      </c>
      <c r="Y31" s="2">
        <v>0</v>
      </c>
      <c r="Z31" s="2">
        <v>0</v>
      </c>
      <c r="AA31" s="1">
        <f t="shared" ref="AA31" si="24">Q31+S31+U31+W31+Y31</f>
        <v>4610</v>
      </c>
      <c r="AB31" s="13">
        <f t="shared" ref="AB31" si="25">R31+T31+V31+X31+Z31</f>
        <v>2545</v>
      </c>
      <c r="AC31" s="14">
        <f t="shared" ref="AC31" si="26">AA31+AB31</f>
        <v>7155</v>
      </c>
      <c r="AE31" s="4" t="s">
        <v>16</v>
      </c>
      <c r="AF31" s="2">
        <f t="shared" si="20"/>
        <v>5331.9724296381391</v>
      </c>
      <c r="AG31" s="2">
        <f t="shared" si="15"/>
        <v>10572.282907662082</v>
      </c>
      <c r="AH31" s="2">
        <f t="shared" si="15"/>
        <v>6289.7587131367291</v>
      </c>
      <c r="AI31" s="2" t="str">
        <f t="shared" si="15"/>
        <v>N.A.</v>
      </c>
      <c r="AJ31" s="2">
        <f t="shared" si="15"/>
        <v>11610</v>
      </c>
      <c r="AK31" s="2" t="str">
        <f t="shared" si="15"/>
        <v>N.A.</v>
      </c>
      <c r="AL31" s="2">
        <f t="shared" si="15"/>
        <v>6171.2662169174882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6104.7101952277653</v>
      </c>
      <c r="AQ31" s="13">
        <f t="shared" ref="AQ31" si="28">IFERROR(M31/AB31, "N.A.")</f>
        <v>10572.282907662082</v>
      </c>
      <c r="AR31" s="14">
        <f t="shared" ref="AR31" si="29">IFERROR(N31/AC31, "N.A.")</f>
        <v>7693.8048916841371</v>
      </c>
    </row>
    <row r="32" spans="1:44" ht="15" customHeight="1" thickBot="1" x14ac:dyDescent="0.3">
      <c r="A32" s="5" t="s">
        <v>0</v>
      </c>
      <c r="B32" s="42">
        <f>B31+C31</f>
        <v>36189424</v>
      </c>
      <c r="C32" s="43"/>
      <c r="D32" s="42">
        <f>D31+E31</f>
        <v>4692160</v>
      </c>
      <c r="E32" s="43"/>
      <c r="F32" s="42">
        <f>F31+G31</f>
        <v>2275560</v>
      </c>
      <c r="G32" s="43"/>
      <c r="H32" s="42">
        <f>H31+I31</f>
        <v>11892030</v>
      </c>
      <c r="I32" s="43"/>
      <c r="J32" s="42">
        <f>J31+K31</f>
        <v>0</v>
      </c>
      <c r="K32" s="43"/>
      <c r="L32" s="42">
        <f>L31+M31</f>
        <v>55049174</v>
      </c>
      <c r="M32" s="46"/>
      <c r="N32" s="22">
        <f>B32+D32+F32+H32+J32</f>
        <v>55049174</v>
      </c>
      <c r="P32" s="5" t="s">
        <v>0</v>
      </c>
      <c r="Q32" s="42">
        <f>Q31+R31</f>
        <v>4286</v>
      </c>
      <c r="R32" s="43"/>
      <c r="S32" s="42">
        <f>S31+T31</f>
        <v>746</v>
      </c>
      <c r="T32" s="43"/>
      <c r="U32" s="42">
        <f>U31+V31</f>
        <v>196</v>
      </c>
      <c r="V32" s="43"/>
      <c r="W32" s="42">
        <f>W31+X31</f>
        <v>1927</v>
      </c>
      <c r="X32" s="43"/>
      <c r="Y32" s="42">
        <f>Y31+Z31</f>
        <v>0</v>
      </c>
      <c r="Z32" s="43"/>
      <c r="AA32" s="42">
        <f>AA31+AB31</f>
        <v>7155</v>
      </c>
      <c r="AB32" s="43"/>
      <c r="AC32" s="23">
        <f>Q32+S32+U32+W32+Y32</f>
        <v>7155</v>
      </c>
      <c r="AE32" s="5" t="s">
        <v>0</v>
      </c>
      <c r="AF32" s="44">
        <f>IFERROR(B32/Q32,"N.A.")</f>
        <v>8443.6360242650499</v>
      </c>
      <c r="AG32" s="45"/>
      <c r="AH32" s="44">
        <f>IFERROR(D32/S32,"N.A.")</f>
        <v>6289.7587131367291</v>
      </c>
      <c r="AI32" s="45"/>
      <c r="AJ32" s="44">
        <f>IFERROR(F32/U32,"N.A.")</f>
        <v>11610</v>
      </c>
      <c r="AK32" s="45"/>
      <c r="AL32" s="44">
        <f>IFERROR(H32/W32,"N.A.")</f>
        <v>6171.2662169174882</v>
      </c>
      <c r="AM32" s="45"/>
      <c r="AN32" s="44" t="str">
        <f>IFERROR(J32/Y32,"N.A.")</f>
        <v>N.A.</v>
      </c>
      <c r="AO32" s="45"/>
      <c r="AP32" s="44">
        <f>IFERROR(L32/AA32,"N.A.")</f>
        <v>7693.8048916841371</v>
      </c>
      <c r="AQ32" s="45"/>
      <c r="AR32" s="16">
        <f>IFERROR(N32/AC32, "N.A.")</f>
        <v>7693.8048916841371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3363030</v>
      </c>
      <c r="I39" s="2"/>
      <c r="J39" s="2">
        <v>0</v>
      </c>
      <c r="K39" s="2"/>
      <c r="L39" s="1">
        <f>B39+D39+F39+H39+J39</f>
        <v>3363030</v>
      </c>
      <c r="M39" s="13">
        <f>C39+E39+G39+I39+K39</f>
        <v>0</v>
      </c>
      <c r="N39" s="14">
        <f>L39+M39</f>
        <v>3363030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1138</v>
      </c>
      <c r="X39" s="2">
        <v>0</v>
      </c>
      <c r="Y39" s="2">
        <v>435</v>
      </c>
      <c r="Z39" s="2">
        <v>0</v>
      </c>
      <c r="AA39" s="1">
        <f>Q39+S39+U39+W39+Y39</f>
        <v>1573</v>
      </c>
      <c r="AB39" s="13">
        <f>R39+T39+V39+X39+Z39</f>
        <v>0</v>
      </c>
      <c r="AC39" s="14">
        <f>AA39+AB39</f>
        <v>1573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2955.2108963093146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2137.9720279720282</v>
      </c>
      <c r="AQ39" s="13" t="str">
        <f t="shared" si="30"/>
        <v>N.A.</v>
      </c>
      <c r="AR39" s="14">
        <f t="shared" si="30"/>
        <v>2137.9720279720282</v>
      </c>
    </row>
    <row r="40" spans="1:44" ht="15" customHeight="1" thickBot="1" x14ac:dyDescent="0.3">
      <c r="A40" s="3" t="s">
        <v>13</v>
      </c>
      <c r="B40" s="2">
        <v>1507365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1507365</v>
      </c>
      <c r="M40" s="13">
        <f t="shared" si="31"/>
        <v>0</v>
      </c>
      <c r="N40" s="14">
        <f t="shared" ref="N40:N42" si="32">L40+M40</f>
        <v>1507365</v>
      </c>
      <c r="P40" s="3" t="s">
        <v>13</v>
      </c>
      <c r="Q40" s="2">
        <v>342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342</v>
      </c>
      <c r="AB40" s="13">
        <f t="shared" si="33"/>
        <v>0</v>
      </c>
      <c r="AC40" s="14">
        <f t="shared" ref="AC40:AC42" si="34">AA40+AB40</f>
        <v>342</v>
      </c>
      <c r="AE40" s="3" t="s">
        <v>13</v>
      </c>
      <c r="AF40" s="2">
        <f t="shared" ref="AF40:AF43" si="35">IFERROR(B40/Q40, "N.A.")</f>
        <v>4407.5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4407.5</v>
      </c>
      <c r="AQ40" s="13" t="str">
        <f t="shared" si="30"/>
        <v>N.A.</v>
      </c>
      <c r="AR40" s="14">
        <f t="shared" si="30"/>
        <v>4407.5</v>
      </c>
    </row>
    <row r="41" spans="1:44" ht="15" customHeight="1" thickBot="1" x14ac:dyDescent="0.3">
      <c r="A41" s="3" t="s">
        <v>14</v>
      </c>
      <c r="B41" s="2">
        <v>4824670</v>
      </c>
      <c r="C41" s="2">
        <v>13569600.000000002</v>
      </c>
      <c r="D41" s="2"/>
      <c r="E41" s="2"/>
      <c r="F41" s="2"/>
      <c r="G41" s="2"/>
      <c r="H41" s="2"/>
      <c r="I41" s="2"/>
      <c r="J41" s="2">
        <v>0</v>
      </c>
      <c r="K41" s="2"/>
      <c r="L41" s="1">
        <f t="shared" si="31"/>
        <v>4824670</v>
      </c>
      <c r="M41" s="13">
        <f t="shared" si="31"/>
        <v>13569600.000000002</v>
      </c>
      <c r="N41" s="14">
        <f t="shared" si="32"/>
        <v>18394270</v>
      </c>
      <c r="P41" s="3" t="s">
        <v>14</v>
      </c>
      <c r="Q41" s="2">
        <v>758</v>
      </c>
      <c r="R41" s="2">
        <v>1986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379</v>
      </c>
      <c r="Z41" s="2">
        <v>0</v>
      </c>
      <c r="AA41" s="1">
        <f t="shared" si="33"/>
        <v>1137</v>
      </c>
      <c r="AB41" s="13">
        <f t="shared" si="33"/>
        <v>1986</v>
      </c>
      <c r="AC41" s="14">
        <f t="shared" si="34"/>
        <v>3123</v>
      </c>
      <c r="AE41" s="3" t="s">
        <v>14</v>
      </c>
      <c r="AF41" s="2">
        <f t="shared" si="35"/>
        <v>6365</v>
      </c>
      <c r="AG41" s="2">
        <f t="shared" si="30"/>
        <v>6832.6283987915422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>
        <f t="shared" si="30"/>
        <v>0</v>
      </c>
      <c r="AO41" s="2" t="str">
        <f t="shared" si="30"/>
        <v>N.A.</v>
      </c>
      <c r="AP41" s="15">
        <f t="shared" si="30"/>
        <v>4243.333333333333</v>
      </c>
      <c r="AQ41" s="13">
        <f t="shared" si="30"/>
        <v>6832.6283987915422</v>
      </c>
      <c r="AR41" s="14">
        <f t="shared" si="30"/>
        <v>5889.9359590137692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6332035</v>
      </c>
      <c r="C43" s="2">
        <v>13569600.000000002</v>
      </c>
      <c r="D43" s="2"/>
      <c r="E43" s="2"/>
      <c r="F43" s="2"/>
      <c r="G43" s="2"/>
      <c r="H43" s="2">
        <v>3363030</v>
      </c>
      <c r="I43" s="2"/>
      <c r="J43" s="2">
        <v>0</v>
      </c>
      <c r="K43" s="2"/>
      <c r="L43" s="1">
        <f t="shared" ref="L43" si="36">B43+D43+F43+H43+J43</f>
        <v>9695065</v>
      </c>
      <c r="M43" s="13">
        <f t="shared" ref="M43" si="37">C43+E43+G43+I43+K43</f>
        <v>13569600.000000002</v>
      </c>
      <c r="N43" s="21">
        <f t="shared" ref="N43" si="38">L43+M43</f>
        <v>23264665</v>
      </c>
      <c r="P43" s="4" t="s">
        <v>16</v>
      </c>
      <c r="Q43" s="2">
        <v>1100</v>
      </c>
      <c r="R43" s="2">
        <v>1986</v>
      </c>
      <c r="S43" s="2">
        <v>0</v>
      </c>
      <c r="T43" s="2">
        <v>0</v>
      </c>
      <c r="U43" s="2">
        <v>0</v>
      </c>
      <c r="V43" s="2">
        <v>0</v>
      </c>
      <c r="W43" s="2">
        <v>1138</v>
      </c>
      <c r="X43" s="2">
        <v>0</v>
      </c>
      <c r="Y43" s="2">
        <v>814</v>
      </c>
      <c r="Z43" s="2">
        <v>0</v>
      </c>
      <c r="AA43" s="1">
        <f t="shared" ref="AA43" si="39">Q43+S43+U43+W43+Y43</f>
        <v>3052</v>
      </c>
      <c r="AB43" s="13">
        <f t="shared" ref="AB43" si="40">R43+T43+V43+X43+Z43</f>
        <v>1986</v>
      </c>
      <c r="AC43" s="21">
        <f t="shared" ref="AC43" si="41">AA43+AB43</f>
        <v>5038</v>
      </c>
      <c r="AE43" s="4" t="s">
        <v>16</v>
      </c>
      <c r="AF43" s="2">
        <f t="shared" si="35"/>
        <v>5756.3954545454544</v>
      </c>
      <c r="AG43" s="2">
        <f t="shared" si="30"/>
        <v>6832.6283987915422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2955.2108963093146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3176.6268020969856</v>
      </c>
      <c r="AQ43" s="13">
        <f t="shared" ref="AQ43" si="43">IFERROR(M43/AB43, "N.A.")</f>
        <v>6832.6283987915422</v>
      </c>
      <c r="AR43" s="14">
        <f t="shared" ref="AR43" si="44">IFERROR(N43/AC43, "N.A.")</f>
        <v>4617.8374354902735</v>
      </c>
    </row>
    <row r="44" spans="1:44" ht="15" customHeight="1" thickBot="1" x14ac:dyDescent="0.3">
      <c r="A44" s="5" t="s">
        <v>0</v>
      </c>
      <c r="B44" s="42">
        <f>B43+C43</f>
        <v>19901635</v>
      </c>
      <c r="C44" s="43"/>
      <c r="D44" s="42">
        <f>D43+E43</f>
        <v>0</v>
      </c>
      <c r="E44" s="43"/>
      <c r="F44" s="42">
        <f>F43+G43</f>
        <v>0</v>
      </c>
      <c r="G44" s="43"/>
      <c r="H44" s="42">
        <f>H43+I43</f>
        <v>3363030</v>
      </c>
      <c r="I44" s="43"/>
      <c r="J44" s="42">
        <f>J43+K43</f>
        <v>0</v>
      </c>
      <c r="K44" s="43"/>
      <c r="L44" s="42">
        <f>L43+M43</f>
        <v>23264665</v>
      </c>
      <c r="M44" s="46"/>
      <c r="N44" s="22">
        <f>B44+D44+F44+H44+J44</f>
        <v>23264665</v>
      </c>
      <c r="P44" s="5" t="s">
        <v>0</v>
      </c>
      <c r="Q44" s="42">
        <f>Q43+R43</f>
        <v>3086</v>
      </c>
      <c r="R44" s="43"/>
      <c r="S44" s="42">
        <f>S43+T43</f>
        <v>0</v>
      </c>
      <c r="T44" s="43"/>
      <c r="U44" s="42">
        <f>U43+V43</f>
        <v>0</v>
      </c>
      <c r="V44" s="43"/>
      <c r="W44" s="42">
        <f>W43+X43</f>
        <v>1138</v>
      </c>
      <c r="X44" s="43"/>
      <c r="Y44" s="42">
        <f>Y43+Z43</f>
        <v>814</v>
      </c>
      <c r="Z44" s="43"/>
      <c r="AA44" s="42">
        <f>AA43+AB43</f>
        <v>5038</v>
      </c>
      <c r="AB44" s="46"/>
      <c r="AC44" s="22">
        <f>Q44+S44+U44+W44+Y44</f>
        <v>5038</v>
      </c>
      <c r="AE44" s="5" t="s">
        <v>0</v>
      </c>
      <c r="AF44" s="44">
        <f>IFERROR(B44/Q44,"N.A.")</f>
        <v>6449.0068049254696</v>
      </c>
      <c r="AG44" s="45"/>
      <c r="AH44" s="44" t="str">
        <f>IFERROR(D44/S44,"N.A.")</f>
        <v>N.A.</v>
      </c>
      <c r="AI44" s="45"/>
      <c r="AJ44" s="44" t="str">
        <f>IFERROR(F44/U44,"N.A.")</f>
        <v>N.A.</v>
      </c>
      <c r="AK44" s="45"/>
      <c r="AL44" s="44">
        <f>IFERROR(H44/W44,"N.A.")</f>
        <v>2955.2108963093146</v>
      </c>
      <c r="AM44" s="45"/>
      <c r="AN44" s="44">
        <f>IFERROR(J44/Y44,"N.A.")</f>
        <v>0</v>
      </c>
      <c r="AO44" s="45"/>
      <c r="AP44" s="44">
        <f>IFERROR(L44/AA44,"N.A.")</f>
        <v>4617.8374354902735</v>
      </c>
      <c r="AQ44" s="45"/>
      <c r="AR44" s="16">
        <f>IFERROR(N44/AC44, "N.A.")</f>
        <v>4617.8374354902735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40187694.999999993</v>
      </c>
      <c r="C15" s="2"/>
      <c r="D15" s="2">
        <v>2225250</v>
      </c>
      <c r="E15" s="2"/>
      <c r="F15" s="2">
        <v>27726400.000000004</v>
      </c>
      <c r="G15" s="2"/>
      <c r="H15" s="2">
        <v>82486948.00000003</v>
      </c>
      <c r="I15" s="2"/>
      <c r="J15" s="2">
        <v>0</v>
      </c>
      <c r="K15" s="2"/>
      <c r="L15" s="1">
        <f>B15+D15+F15+H15+J15</f>
        <v>152626293.00000003</v>
      </c>
      <c r="M15" s="13">
        <f>C15+E15+G15+I15+K15</f>
        <v>0</v>
      </c>
      <c r="N15" s="14">
        <f>L15+M15</f>
        <v>152626293.00000003</v>
      </c>
      <c r="P15" s="3" t="s">
        <v>12</v>
      </c>
      <c r="Q15" s="2">
        <v>8895</v>
      </c>
      <c r="R15" s="2">
        <v>0</v>
      </c>
      <c r="S15" s="2">
        <v>526</v>
      </c>
      <c r="T15" s="2">
        <v>0</v>
      </c>
      <c r="U15" s="2">
        <v>3341</v>
      </c>
      <c r="V15" s="2">
        <v>0</v>
      </c>
      <c r="W15" s="2">
        <v>25587</v>
      </c>
      <c r="X15" s="2">
        <v>0</v>
      </c>
      <c r="Y15" s="2">
        <v>3394</v>
      </c>
      <c r="Z15" s="2">
        <v>0</v>
      </c>
      <c r="AA15" s="1">
        <f>Q15+S15+U15+W15+Y15</f>
        <v>41743</v>
      </c>
      <c r="AB15" s="13">
        <f>R15+T15+V15+X15+Z15</f>
        <v>0</v>
      </c>
      <c r="AC15" s="14">
        <f>AA15+AB15</f>
        <v>41743</v>
      </c>
      <c r="AE15" s="3" t="s">
        <v>12</v>
      </c>
      <c r="AF15" s="2">
        <f>IFERROR(B15/Q15, "N.A.")</f>
        <v>4518.0095559302972</v>
      </c>
      <c r="AG15" s="2" t="str">
        <f t="shared" ref="AG15:AR19" si="0">IFERROR(C15/R15, "N.A.")</f>
        <v>N.A.</v>
      </c>
      <c r="AH15" s="2">
        <f t="shared" si="0"/>
        <v>4230.513307984791</v>
      </c>
      <c r="AI15" s="2" t="str">
        <f t="shared" si="0"/>
        <v>N.A.</v>
      </c>
      <c r="AJ15" s="2">
        <f t="shared" si="0"/>
        <v>8298.8326848249035</v>
      </c>
      <c r="AK15" s="2" t="str">
        <f t="shared" si="0"/>
        <v>N.A.</v>
      </c>
      <c r="AL15" s="2">
        <f t="shared" si="0"/>
        <v>3223.7834838003687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3656.3326306207036</v>
      </c>
      <c r="AQ15" s="13" t="str">
        <f t="shared" si="0"/>
        <v>N.A.</v>
      </c>
      <c r="AR15" s="14">
        <f t="shared" si="0"/>
        <v>3656.3326306207036</v>
      </c>
    </row>
    <row r="16" spans="1:44" ht="15" customHeight="1" thickBot="1" x14ac:dyDescent="0.3">
      <c r="A16" s="3" t="s">
        <v>13</v>
      </c>
      <c r="B16" s="2">
        <v>22303240.000000004</v>
      </c>
      <c r="C16" s="2">
        <v>6740000</v>
      </c>
      <c r="D16" s="2">
        <v>833340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23136580.000000004</v>
      </c>
      <c r="M16" s="13">
        <f t="shared" si="1"/>
        <v>6740000</v>
      </c>
      <c r="N16" s="14">
        <f t="shared" ref="N16:N18" si="2">L16+M16</f>
        <v>29876580.000000004</v>
      </c>
      <c r="P16" s="3" t="s">
        <v>13</v>
      </c>
      <c r="Q16" s="2">
        <v>5670</v>
      </c>
      <c r="R16" s="2">
        <v>621</v>
      </c>
      <c r="S16" s="2">
        <v>323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5993</v>
      </c>
      <c r="AB16" s="13">
        <f t="shared" si="3"/>
        <v>621</v>
      </c>
      <c r="AC16" s="14">
        <f t="shared" ref="AC16:AC18" si="4">AA16+AB16</f>
        <v>6614</v>
      </c>
      <c r="AE16" s="3" t="s">
        <v>13</v>
      </c>
      <c r="AF16" s="2">
        <f t="shared" ref="AF16:AF19" si="5">IFERROR(B16/Q16, "N.A.")</f>
        <v>3933.5520282186953</v>
      </c>
      <c r="AG16" s="2">
        <f t="shared" si="0"/>
        <v>10853.462157809983</v>
      </c>
      <c r="AH16" s="2">
        <f t="shared" si="0"/>
        <v>2580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3860.6007008176211</v>
      </c>
      <c r="AQ16" s="13">
        <f t="shared" si="0"/>
        <v>10853.462157809983</v>
      </c>
      <c r="AR16" s="14">
        <f t="shared" si="0"/>
        <v>4517.1726640459638</v>
      </c>
    </row>
    <row r="17" spans="1:44" ht="15" customHeight="1" thickBot="1" x14ac:dyDescent="0.3">
      <c r="A17" s="3" t="s">
        <v>14</v>
      </c>
      <c r="B17" s="2">
        <v>82650019.999999985</v>
      </c>
      <c r="C17" s="2">
        <v>349439568.00000012</v>
      </c>
      <c r="D17" s="2">
        <v>3937883.9999999995</v>
      </c>
      <c r="E17" s="2"/>
      <c r="F17" s="2"/>
      <c r="G17" s="2">
        <v>53918615.999999993</v>
      </c>
      <c r="H17" s="2"/>
      <c r="I17" s="2">
        <v>79626370</v>
      </c>
      <c r="J17" s="2">
        <v>0</v>
      </c>
      <c r="K17" s="2"/>
      <c r="L17" s="1">
        <f t="shared" si="1"/>
        <v>86587903.999999985</v>
      </c>
      <c r="M17" s="13">
        <f t="shared" si="1"/>
        <v>482984554.00000012</v>
      </c>
      <c r="N17" s="14">
        <f t="shared" si="2"/>
        <v>569572458.00000012</v>
      </c>
      <c r="P17" s="3" t="s">
        <v>14</v>
      </c>
      <c r="Q17" s="2">
        <v>16777</v>
      </c>
      <c r="R17" s="2">
        <v>52003</v>
      </c>
      <c r="S17" s="2">
        <v>810</v>
      </c>
      <c r="T17" s="2">
        <v>0</v>
      </c>
      <c r="U17" s="2">
        <v>0</v>
      </c>
      <c r="V17" s="2">
        <v>5677</v>
      </c>
      <c r="W17" s="2">
        <v>0</v>
      </c>
      <c r="X17" s="2">
        <v>6469</v>
      </c>
      <c r="Y17" s="2">
        <v>3144</v>
      </c>
      <c r="Z17" s="2">
        <v>0</v>
      </c>
      <c r="AA17" s="1">
        <f t="shared" si="3"/>
        <v>20731</v>
      </c>
      <c r="AB17" s="13">
        <f t="shared" si="3"/>
        <v>64149</v>
      </c>
      <c r="AC17" s="14">
        <f t="shared" si="4"/>
        <v>84880</v>
      </c>
      <c r="AE17" s="3" t="s">
        <v>14</v>
      </c>
      <c r="AF17" s="2">
        <f t="shared" si="5"/>
        <v>4926.3885080765322</v>
      </c>
      <c r="AG17" s="2">
        <f t="shared" si="0"/>
        <v>6719.6040228448383</v>
      </c>
      <c r="AH17" s="2">
        <f t="shared" si="0"/>
        <v>4861.5851851851849</v>
      </c>
      <c r="AI17" s="2" t="str">
        <f t="shared" si="0"/>
        <v>N.A.</v>
      </c>
      <c r="AJ17" s="2" t="str">
        <f t="shared" si="0"/>
        <v>N.A.</v>
      </c>
      <c r="AK17" s="2">
        <f t="shared" si="0"/>
        <v>9497.730491456754</v>
      </c>
      <c r="AL17" s="2" t="str">
        <f t="shared" si="0"/>
        <v>N.A.</v>
      </c>
      <c r="AM17" s="2">
        <f t="shared" si="0"/>
        <v>12308.914824547843</v>
      </c>
      <c r="AN17" s="2">
        <f t="shared" si="0"/>
        <v>0</v>
      </c>
      <c r="AO17" s="2" t="str">
        <f t="shared" si="0"/>
        <v>N.A.</v>
      </c>
      <c r="AP17" s="15">
        <f t="shared" si="0"/>
        <v>4176.7355168588101</v>
      </c>
      <c r="AQ17" s="13">
        <f t="shared" si="0"/>
        <v>7529.1049587678708</v>
      </c>
      <c r="AR17" s="14">
        <f t="shared" si="0"/>
        <v>6710.3258482563633</v>
      </c>
    </row>
    <row r="18" spans="1:44" ht="15" customHeight="1" thickBot="1" x14ac:dyDescent="0.3">
      <c r="A18" s="3" t="s">
        <v>15</v>
      </c>
      <c r="B18" s="2">
        <v>26584636.000000011</v>
      </c>
      <c r="C18" s="2"/>
      <c r="D18" s="2"/>
      <c r="E18" s="2"/>
      <c r="F18" s="2"/>
      <c r="G18" s="2">
        <v>8325048.9999999991</v>
      </c>
      <c r="H18" s="2">
        <v>3427838.9999999986</v>
      </c>
      <c r="I18" s="2"/>
      <c r="J18" s="2">
        <v>0</v>
      </c>
      <c r="K18" s="2"/>
      <c r="L18" s="1">
        <f t="shared" si="1"/>
        <v>30012475.000000011</v>
      </c>
      <c r="M18" s="13">
        <f t="shared" si="1"/>
        <v>8325048.9999999991</v>
      </c>
      <c r="N18" s="14">
        <f t="shared" si="2"/>
        <v>38337524.000000007</v>
      </c>
      <c r="P18" s="3" t="s">
        <v>15</v>
      </c>
      <c r="Q18" s="2">
        <v>6515</v>
      </c>
      <c r="R18" s="2">
        <v>0</v>
      </c>
      <c r="S18" s="2">
        <v>0</v>
      </c>
      <c r="T18" s="2">
        <v>0</v>
      </c>
      <c r="U18" s="2">
        <v>0</v>
      </c>
      <c r="V18" s="2">
        <v>1269</v>
      </c>
      <c r="W18" s="2">
        <v>3823</v>
      </c>
      <c r="X18" s="2">
        <v>0</v>
      </c>
      <c r="Y18" s="2">
        <v>1339</v>
      </c>
      <c r="Z18" s="2">
        <v>0</v>
      </c>
      <c r="AA18" s="1">
        <f t="shared" si="3"/>
        <v>11677</v>
      </c>
      <c r="AB18" s="13">
        <f t="shared" si="3"/>
        <v>1269</v>
      </c>
      <c r="AC18" s="21">
        <f t="shared" si="4"/>
        <v>12946</v>
      </c>
      <c r="AE18" s="3" t="s">
        <v>15</v>
      </c>
      <c r="AF18" s="2">
        <f t="shared" si="5"/>
        <v>4080.5273983115903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6560.3223010244283</v>
      </c>
      <c r="AL18" s="2">
        <f t="shared" si="0"/>
        <v>896.63588804603683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2570.2213753532596</v>
      </c>
      <c r="AQ18" s="13">
        <f t="shared" si="0"/>
        <v>6560.3223010244283</v>
      </c>
      <c r="AR18" s="14">
        <f t="shared" si="0"/>
        <v>2961.3412637107995</v>
      </c>
    </row>
    <row r="19" spans="1:44" ht="15" customHeight="1" thickBot="1" x14ac:dyDescent="0.3">
      <c r="A19" s="4" t="s">
        <v>16</v>
      </c>
      <c r="B19" s="2">
        <v>171725590.99999997</v>
      </c>
      <c r="C19" s="2">
        <v>356179568.00000006</v>
      </c>
      <c r="D19" s="2">
        <v>6996473.9999999991</v>
      </c>
      <c r="E19" s="2"/>
      <c r="F19" s="2">
        <v>27726400.000000004</v>
      </c>
      <c r="G19" s="2">
        <v>62243665.000000007</v>
      </c>
      <c r="H19" s="2">
        <v>85914787</v>
      </c>
      <c r="I19" s="2">
        <v>79626370</v>
      </c>
      <c r="J19" s="2">
        <v>0</v>
      </c>
      <c r="K19" s="2"/>
      <c r="L19" s="1">
        <f t="shared" ref="L19" si="6">B19+D19+F19+H19+J19</f>
        <v>292363252</v>
      </c>
      <c r="M19" s="13">
        <f t="shared" ref="M19" si="7">C19+E19+G19+I19+K19</f>
        <v>498049603.00000006</v>
      </c>
      <c r="N19" s="21">
        <f t="shared" ref="N19" si="8">L19+M19</f>
        <v>790412855</v>
      </c>
      <c r="P19" s="4" t="s">
        <v>16</v>
      </c>
      <c r="Q19" s="2">
        <v>37857</v>
      </c>
      <c r="R19" s="2">
        <v>52624</v>
      </c>
      <c r="S19" s="2">
        <v>1659</v>
      </c>
      <c r="T19" s="2">
        <v>0</v>
      </c>
      <c r="U19" s="2">
        <v>3341</v>
      </c>
      <c r="V19" s="2">
        <v>6946</v>
      </c>
      <c r="W19" s="2">
        <v>29410</v>
      </c>
      <c r="X19" s="2">
        <v>6469</v>
      </c>
      <c r="Y19" s="2">
        <v>7877</v>
      </c>
      <c r="Z19" s="2">
        <v>0</v>
      </c>
      <c r="AA19" s="1">
        <f t="shared" ref="AA19" si="9">Q19+S19+U19+W19+Y19</f>
        <v>80144</v>
      </c>
      <c r="AB19" s="13">
        <f t="shared" ref="AB19" si="10">R19+T19+V19+X19+Z19</f>
        <v>66039</v>
      </c>
      <c r="AC19" s="14">
        <f t="shared" ref="AC19" si="11">AA19+AB19</f>
        <v>146183</v>
      </c>
      <c r="AE19" s="4" t="s">
        <v>16</v>
      </c>
      <c r="AF19" s="2">
        <f t="shared" si="5"/>
        <v>4536.1648043954874</v>
      </c>
      <c r="AG19" s="2">
        <f t="shared" si="0"/>
        <v>6768.38643964731</v>
      </c>
      <c r="AH19" s="2">
        <f t="shared" si="0"/>
        <v>4217.2839059674498</v>
      </c>
      <c r="AI19" s="2" t="str">
        <f t="shared" si="0"/>
        <v>N.A.</v>
      </c>
      <c r="AJ19" s="2">
        <f t="shared" si="0"/>
        <v>8298.8326848249035</v>
      </c>
      <c r="AK19" s="2">
        <f t="shared" si="0"/>
        <v>8961.0804779729351</v>
      </c>
      <c r="AL19" s="2">
        <f t="shared" si="0"/>
        <v>2921.2780346820809</v>
      </c>
      <c r="AM19" s="2">
        <f t="shared" si="0"/>
        <v>12308.914824547843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3647.9742962667201</v>
      </c>
      <c r="AQ19" s="13">
        <f t="shared" ref="AQ19" si="13">IFERROR(M19/AB19, "N.A.")</f>
        <v>7541.7496176501772</v>
      </c>
      <c r="AR19" s="14">
        <f t="shared" ref="AR19" si="14">IFERROR(N19/AC19, "N.A.")</f>
        <v>5407.009399177743</v>
      </c>
    </row>
    <row r="20" spans="1:44" ht="15" customHeight="1" thickBot="1" x14ac:dyDescent="0.3">
      <c r="A20" s="5" t="s">
        <v>0</v>
      </c>
      <c r="B20" s="42">
        <f>B19+C19</f>
        <v>527905159</v>
      </c>
      <c r="C20" s="43"/>
      <c r="D20" s="42">
        <f>D19+E19</f>
        <v>6996473.9999999991</v>
      </c>
      <c r="E20" s="43"/>
      <c r="F20" s="42">
        <f>F19+G19</f>
        <v>89970065.000000015</v>
      </c>
      <c r="G20" s="43"/>
      <c r="H20" s="42">
        <f>H19+I19</f>
        <v>165541157</v>
      </c>
      <c r="I20" s="43"/>
      <c r="J20" s="42">
        <f>J19+K19</f>
        <v>0</v>
      </c>
      <c r="K20" s="43"/>
      <c r="L20" s="42">
        <f>L19+M19</f>
        <v>790412855</v>
      </c>
      <c r="M20" s="46"/>
      <c r="N20" s="22">
        <f>B20+D20+F20+H20+J20</f>
        <v>790412855</v>
      </c>
      <c r="P20" s="5" t="s">
        <v>0</v>
      </c>
      <c r="Q20" s="42">
        <f>Q19+R19</f>
        <v>90481</v>
      </c>
      <c r="R20" s="43"/>
      <c r="S20" s="42">
        <f>S19+T19</f>
        <v>1659</v>
      </c>
      <c r="T20" s="43"/>
      <c r="U20" s="42">
        <f>U19+V19</f>
        <v>10287</v>
      </c>
      <c r="V20" s="43"/>
      <c r="W20" s="42">
        <f>W19+X19</f>
        <v>35879</v>
      </c>
      <c r="X20" s="43"/>
      <c r="Y20" s="42">
        <f>Y19+Z19</f>
        <v>7877</v>
      </c>
      <c r="Z20" s="43"/>
      <c r="AA20" s="42">
        <f>AA19+AB19</f>
        <v>146183</v>
      </c>
      <c r="AB20" s="43"/>
      <c r="AC20" s="23">
        <f>Q20+S20+U20+W20+Y20</f>
        <v>146183</v>
      </c>
      <c r="AE20" s="5" t="s">
        <v>0</v>
      </c>
      <c r="AF20" s="44">
        <f>IFERROR(B20/Q20,"N.A.")</f>
        <v>5834.4310849791673</v>
      </c>
      <c r="AG20" s="45"/>
      <c r="AH20" s="44">
        <f>IFERROR(D20/S20,"N.A.")</f>
        <v>4217.2839059674498</v>
      </c>
      <c r="AI20" s="45"/>
      <c r="AJ20" s="44">
        <f>IFERROR(F20/U20,"N.A.")</f>
        <v>8745.9964032273765</v>
      </c>
      <c r="AK20" s="45"/>
      <c r="AL20" s="44">
        <f>IFERROR(H20/W20,"N.A.")</f>
        <v>4613.8732127428302</v>
      </c>
      <c r="AM20" s="45"/>
      <c r="AN20" s="44">
        <f>IFERROR(J20/Y20,"N.A.")</f>
        <v>0</v>
      </c>
      <c r="AO20" s="45"/>
      <c r="AP20" s="44">
        <f>IFERROR(L20/AA20,"N.A.")</f>
        <v>5407.009399177743</v>
      </c>
      <c r="AQ20" s="45"/>
      <c r="AR20" s="16">
        <f>IFERROR(N20/AC20, "N.A.")</f>
        <v>5407.009399177743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36531190</v>
      </c>
      <c r="C27" s="2"/>
      <c r="D27" s="2">
        <v>2025300</v>
      </c>
      <c r="E27" s="2"/>
      <c r="F27" s="2">
        <v>14514220</v>
      </c>
      <c r="G27" s="2"/>
      <c r="H27" s="2">
        <v>54761230</v>
      </c>
      <c r="I27" s="2"/>
      <c r="J27" s="2">
        <v>0</v>
      </c>
      <c r="K27" s="2"/>
      <c r="L27" s="1">
        <f>B27+D27+F27+H27+J27</f>
        <v>107831940</v>
      </c>
      <c r="M27" s="13">
        <f>C27+E27+G27+I27+K27</f>
        <v>0</v>
      </c>
      <c r="N27" s="14">
        <f>L27+M27</f>
        <v>107831940</v>
      </c>
      <c r="P27" s="3" t="s">
        <v>12</v>
      </c>
      <c r="Q27" s="2">
        <v>8032</v>
      </c>
      <c r="R27" s="2">
        <v>0</v>
      </c>
      <c r="S27" s="2">
        <v>314</v>
      </c>
      <c r="T27" s="2">
        <v>0</v>
      </c>
      <c r="U27" s="2">
        <v>1728</v>
      </c>
      <c r="V27" s="2">
        <v>0</v>
      </c>
      <c r="W27" s="2">
        <v>13982</v>
      </c>
      <c r="X27" s="2">
        <v>0</v>
      </c>
      <c r="Y27" s="2">
        <v>368</v>
      </c>
      <c r="Z27" s="2">
        <v>0</v>
      </c>
      <c r="AA27" s="1">
        <f>Q27+S27+U27+W27+Y27</f>
        <v>24424</v>
      </c>
      <c r="AB27" s="13">
        <f>R27+T27+V27+X27+Z27</f>
        <v>0</v>
      </c>
      <c r="AC27" s="14">
        <f>AA27+AB27</f>
        <v>24424</v>
      </c>
      <c r="AE27" s="3" t="s">
        <v>12</v>
      </c>
      <c r="AF27" s="2">
        <f>IFERROR(B27/Q27, "N.A.")</f>
        <v>4548.2059262948205</v>
      </c>
      <c r="AG27" s="2" t="str">
        <f t="shared" ref="AG27:AR31" si="15">IFERROR(C27/R27, "N.A.")</f>
        <v>N.A.</v>
      </c>
      <c r="AH27" s="2">
        <f t="shared" si="15"/>
        <v>6450</v>
      </c>
      <c r="AI27" s="2" t="str">
        <f t="shared" si="15"/>
        <v>N.A.</v>
      </c>
      <c r="AJ27" s="2">
        <f t="shared" si="15"/>
        <v>8399.4328703703704</v>
      </c>
      <c r="AK27" s="2" t="str">
        <f t="shared" si="15"/>
        <v>N.A.</v>
      </c>
      <c r="AL27" s="2">
        <f t="shared" si="15"/>
        <v>3916.5519954226861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4414.9991811333111</v>
      </c>
      <c r="AQ27" s="13" t="str">
        <f t="shared" si="15"/>
        <v>N.A.</v>
      </c>
      <c r="AR27" s="14">
        <f t="shared" si="15"/>
        <v>4414.9991811333111</v>
      </c>
    </row>
    <row r="28" spans="1:44" ht="15" customHeight="1" thickBot="1" x14ac:dyDescent="0.3">
      <c r="A28" s="3" t="s">
        <v>13</v>
      </c>
      <c r="B28" s="2">
        <v>3535030.0000000005</v>
      </c>
      <c r="C28" s="2">
        <v>6740000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3535030.0000000005</v>
      </c>
      <c r="M28" s="13">
        <f t="shared" si="16"/>
        <v>6740000</v>
      </c>
      <c r="N28" s="14">
        <f t="shared" ref="N28:N30" si="17">L28+M28</f>
        <v>10275030</v>
      </c>
      <c r="P28" s="3" t="s">
        <v>13</v>
      </c>
      <c r="Q28" s="2">
        <v>765</v>
      </c>
      <c r="R28" s="2">
        <v>337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765</v>
      </c>
      <c r="AB28" s="13">
        <f t="shared" si="18"/>
        <v>337</v>
      </c>
      <c r="AC28" s="14">
        <f t="shared" ref="AC28:AC30" si="19">AA28+AB28</f>
        <v>1102</v>
      </c>
      <c r="AE28" s="3" t="s">
        <v>13</v>
      </c>
      <c r="AF28" s="2">
        <f t="shared" ref="AF28:AF31" si="20">IFERROR(B28/Q28, "N.A.")</f>
        <v>4620.9542483660134</v>
      </c>
      <c r="AG28" s="2">
        <f t="shared" si="15"/>
        <v>20000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4620.9542483660134</v>
      </c>
      <c r="AQ28" s="13">
        <f t="shared" si="15"/>
        <v>20000</v>
      </c>
      <c r="AR28" s="14">
        <f t="shared" si="15"/>
        <v>9323.9836660617057</v>
      </c>
    </row>
    <row r="29" spans="1:44" ht="15" customHeight="1" thickBot="1" x14ac:dyDescent="0.3">
      <c r="A29" s="3" t="s">
        <v>14</v>
      </c>
      <c r="B29" s="2">
        <v>40688484.999999993</v>
      </c>
      <c r="C29" s="2">
        <v>218546568</v>
      </c>
      <c r="D29" s="2">
        <v>3937883.9999999995</v>
      </c>
      <c r="E29" s="2"/>
      <c r="F29" s="2"/>
      <c r="G29" s="2">
        <v>30632999.999999996</v>
      </c>
      <c r="H29" s="2"/>
      <c r="I29" s="2">
        <v>54477629.999999993</v>
      </c>
      <c r="J29" s="2">
        <v>0</v>
      </c>
      <c r="K29" s="2"/>
      <c r="L29" s="1">
        <f t="shared" si="16"/>
        <v>44626368.999999993</v>
      </c>
      <c r="M29" s="13">
        <f t="shared" si="16"/>
        <v>303657198</v>
      </c>
      <c r="N29" s="14">
        <f t="shared" si="17"/>
        <v>348283567</v>
      </c>
      <c r="P29" s="3" t="s">
        <v>14</v>
      </c>
      <c r="Q29" s="2">
        <v>8666</v>
      </c>
      <c r="R29" s="2">
        <v>31119</v>
      </c>
      <c r="S29" s="2">
        <v>810</v>
      </c>
      <c r="T29" s="2">
        <v>0</v>
      </c>
      <c r="U29" s="2">
        <v>0</v>
      </c>
      <c r="V29" s="2">
        <v>3786</v>
      </c>
      <c r="W29" s="2">
        <v>0</v>
      </c>
      <c r="X29" s="2">
        <v>3706</v>
      </c>
      <c r="Y29" s="2">
        <v>613</v>
      </c>
      <c r="Z29" s="2">
        <v>0</v>
      </c>
      <c r="AA29" s="1">
        <f t="shared" si="18"/>
        <v>10089</v>
      </c>
      <c r="AB29" s="13">
        <f t="shared" si="18"/>
        <v>38611</v>
      </c>
      <c r="AC29" s="14">
        <f t="shared" si="19"/>
        <v>48700</v>
      </c>
      <c r="AE29" s="3" t="s">
        <v>14</v>
      </c>
      <c r="AF29" s="2">
        <f t="shared" si="20"/>
        <v>4695.1863604892678</v>
      </c>
      <c r="AG29" s="2">
        <f t="shared" si="15"/>
        <v>7022.9302998168323</v>
      </c>
      <c r="AH29" s="2">
        <f t="shared" si="15"/>
        <v>4861.5851851851849</v>
      </c>
      <c r="AI29" s="2" t="str">
        <f t="shared" si="15"/>
        <v>N.A.</v>
      </c>
      <c r="AJ29" s="2" t="str">
        <f t="shared" si="15"/>
        <v>N.A.</v>
      </c>
      <c r="AK29" s="2">
        <f t="shared" si="15"/>
        <v>8091.1251980982561</v>
      </c>
      <c r="AL29" s="2" t="str">
        <f t="shared" si="15"/>
        <v>N.A.</v>
      </c>
      <c r="AM29" s="2">
        <f t="shared" si="15"/>
        <v>14699.846195358876</v>
      </c>
      <c r="AN29" s="2">
        <f t="shared" si="15"/>
        <v>0</v>
      </c>
      <c r="AO29" s="2" t="str">
        <f t="shared" si="15"/>
        <v>N.A.</v>
      </c>
      <c r="AP29" s="15">
        <f t="shared" si="15"/>
        <v>4423.2697987907613</v>
      </c>
      <c r="AQ29" s="13">
        <f t="shared" si="15"/>
        <v>7864.5256015125224</v>
      </c>
      <c r="AR29" s="14">
        <f t="shared" si="15"/>
        <v>7151.6132854209445</v>
      </c>
    </row>
    <row r="30" spans="1:44" ht="15" customHeight="1" thickBot="1" x14ac:dyDescent="0.3">
      <c r="A30" s="3" t="s">
        <v>15</v>
      </c>
      <c r="B30" s="2">
        <v>25860516</v>
      </c>
      <c r="C30" s="2"/>
      <c r="D30" s="2"/>
      <c r="E30" s="2"/>
      <c r="F30" s="2"/>
      <c r="G30" s="2">
        <v>8325048.9999999991</v>
      </c>
      <c r="H30" s="2">
        <v>3350338.9999999995</v>
      </c>
      <c r="I30" s="2"/>
      <c r="J30" s="2">
        <v>0</v>
      </c>
      <c r="K30" s="2"/>
      <c r="L30" s="1">
        <f t="shared" si="16"/>
        <v>29210855</v>
      </c>
      <c r="M30" s="13">
        <f t="shared" si="16"/>
        <v>8325048.9999999991</v>
      </c>
      <c r="N30" s="14">
        <f t="shared" si="17"/>
        <v>37535904</v>
      </c>
      <c r="P30" s="3" t="s">
        <v>15</v>
      </c>
      <c r="Q30" s="2">
        <v>6181</v>
      </c>
      <c r="R30" s="2">
        <v>0</v>
      </c>
      <c r="S30" s="2">
        <v>0</v>
      </c>
      <c r="T30" s="2">
        <v>0</v>
      </c>
      <c r="U30" s="2">
        <v>0</v>
      </c>
      <c r="V30" s="2">
        <v>1269</v>
      </c>
      <c r="W30" s="2">
        <v>3329</v>
      </c>
      <c r="X30" s="2">
        <v>0</v>
      </c>
      <c r="Y30" s="2">
        <v>1132</v>
      </c>
      <c r="Z30" s="2">
        <v>0</v>
      </c>
      <c r="AA30" s="1">
        <f t="shared" si="18"/>
        <v>10642</v>
      </c>
      <c r="AB30" s="13">
        <f t="shared" si="18"/>
        <v>1269</v>
      </c>
      <c r="AC30" s="21">
        <f t="shared" si="19"/>
        <v>11911</v>
      </c>
      <c r="AE30" s="3" t="s">
        <v>15</v>
      </c>
      <c r="AF30" s="2">
        <f t="shared" si="20"/>
        <v>4183.8725125384244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6560.3223010244283</v>
      </c>
      <c r="AL30" s="2">
        <f t="shared" si="15"/>
        <v>1006.4100330429557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2744.8651569253898</v>
      </c>
      <c r="AQ30" s="13">
        <f t="shared" si="15"/>
        <v>6560.3223010244283</v>
      </c>
      <c r="AR30" s="14">
        <f t="shared" si="15"/>
        <v>3151.3646209386284</v>
      </c>
    </row>
    <row r="31" spans="1:44" ht="15" customHeight="1" thickBot="1" x14ac:dyDescent="0.3">
      <c r="A31" s="4" t="s">
        <v>16</v>
      </c>
      <c r="B31" s="2">
        <v>106615220.99999999</v>
      </c>
      <c r="C31" s="2">
        <v>225286568.00000003</v>
      </c>
      <c r="D31" s="2">
        <v>5963184</v>
      </c>
      <c r="E31" s="2"/>
      <c r="F31" s="2">
        <v>14514220</v>
      </c>
      <c r="G31" s="2">
        <v>38958049</v>
      </c>
      <c r="H31" s="2">
        <v>58111569</v>
      </c>
      <c r="I31" s="2">
        <v>54477629.999999993</v>
      </c>
      <c r="J31" s="2">
        <v>0</v>
      </c>
      <c r="K31" s="2"/>
      <c r="L31" s="1">
        <f t="shared" ref="L31" si="21">B31+D31+F31+H31+J31</f>
        <v>185204194</v>
      </c>
      <c r="M31" s="13">
        <f t="shared" ref="M31" si="22">C31+E31+G31+I31+K31</f>
        <v>318722247</v>
      </c>
      <c r="N31" s="21">
        <f t="shared" ref="N31" si="23">L31+M31</f>
        <v>503926441</v>
      </c>
      <c r="P31" s="4" t="s">
        <v>16</v>
      </c>
      <c r="Q31" s="2">
        <v>23644</v>
      </c>
      <c r="R31" s="2">
        <v>31456</v>
      </c>
      <c r="S31" s="2">
        <v>1124</v>
      </c>
      <c r="T31" s="2">
        <v>0</v>
      </c>
      <c r="U31" s="2">
        <v>1728</v>
      </c>
      <c r="V31" s="2">
        <v>5055</v>
      </c>
      <c r="W31" s="2">
        <v>17311</v>
      </c>
      <c r="X31" s="2">
        <v>3706</v>
      </c>
      <c r="Y31" s="2">
        <v>2113</v>
      </c>
      <c r="Z31" s="2">
        <v>0</v>
      </c>
      <c r="AA31" s="1">
        <f t="shared" ref="AA31" si="24">Q31+S31+U31+W31+Y31</f>
        <v>45920</v>
      </c>
      <c r="AB31" s="13">
        <f t="shared" ref="AB31" si="25">R31+T31+V31+X31+Z31</f>
        <v>40217</v>
      </c>
      <c r="AC31" s="14">
        <f t="shared" ref="AC31" si="26">AA31+AB31</f>
        <v>86137</v>
      </c>
      <c r="AE31" s="4" t="s">
        <v>16</v>
      </c>
      <c r="AF31" s="2">
        <f t="shared" si="20"/>
        <v>4509.1871510742676</v>
      </c>
      <c r="AG31" s="2">
        <f t="shared" si="15"/>
        <v>7161.9585452695837</v>
      </c>
      <c r="AH31" s="2">
        <f t="shared" si="15"/>
        <v>5305.3238434163704</v>
      </c>
      <c r="AI31" s="2" t="str">
        <f t="shared" si="15"/>
        <v>N.A.</v>
      </c>
      <c r="AJ31" s="2">
        <f t="shared" si="15"/>
        <v>8399.4328703703704</v>
      </c>
      <c r="AK31" s="2">
        <f t="shared" si="15"/>
        <v>7706.8346191889223</v>
      </c>
      <c r="AL31" s="2">
        <f t="shared" si="15"/>
        <v>3356.9157760961239</v>
      </c>
      <c r="AM31" s="2">
        <f t="shared" si="15"/>
        <v>14699.846195358876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4033.1923780487805</v>
      </c>
      <c r="AQ31" s="13">
        <f t="shared" ref="AQ31" si="28">IFERROR(M31/AB31, "N.A.")</f>
        <v>7925.0627097993383</v>
      </c>
      <c r="AR31" s="14">
        <f t="shared" ref="AR31" si="29">IFERROR(N31/AC31, "N.A.")</f>
        <v>5850.2901308380833</v>
      </c>
    </row>
    <row r="32" spans="1:44" ht="15" customHeight="1" thickBot="1" x14ac:dyDescent="0.3">
      <c r="A32" s="5" t="s">
        <v>0</v>
      </c>
      <c r="B32" s="42">
        <f>B31+C31</f>
        <v>331901789</v>
      </c>
      <c r="C32" s="43"/>
      <c r="D32" s="42">
        <f>D31+E31</f>
        <v>5963184</v>
      </c>
      <c r="E32" s="43"/>
      <c r="F32" s="42">
        <f>F31+G31</f>
        <v>53472269</v>
      </c>
      <c r="G32" s="43"/>
      <c r="H32" s="42">
        <f>H31+I31</f>
        <v>112589199</v>
      </c>
      <c r="I32" s="43"/>
      <c r="J32" s="42">
        <f>J31+K31</f>
        <v>0</v>
      </c>
      <c r="K32" s="43"/>
      <c r="L32" s="42">
        <f>L31+M31</f>
        <v>503926441</v>
      </c>
      <c r="M32" s="46"/>
      <c r="N32" s="22">
        <f>B32+D32+F32+H32+J32</f>
        <v>503926441</v>
      </c>
      <c r="P32" s="5" t="s">
        <v>0</v>
      </c>
      <c r="Q32" s="42">
        <f>Q31+R31</f>
        <v>55100</v>
      </c>
      <c r="R32" s="43"/>
      <c r="S32" s="42">
        <f>S31+T31</f>
        <v>1124</v>
      </c>
      <c r="T32" s="43"/>
      <c r="U32" s="42">
        <f>U31+V31</f>
        <v>6783</v>
      </c>
      <c r="V32" s="43"/>
      <c r="W32" s="42">
        <f>W31+X31</f>
        <v>21017</v>
      </c>
      <c r="X32" s="43"/>
      <c r="Y32" s="42">
        <f>Y31+Z31</f>
        <v>2113</v>
      </c>
      <c r="Z32" s="43"/>
      <c r="AA32" s="42">
        <f>AA31+AB31</f>
        <v>86137</v>
      </c>
      <c r="AB32" s="43"/>
      <c r="AC32" s="23">
        <f>Q32+S32+U32+W32+Y32</f>
        <v>86137</v>
      </c>
      <c r="AE32" s="5" t="s">
        <v>0</v>
      </c>
      <c r="AF32" s="44">
        <f>IFERROR(B32/Q32,"N.A.")</f>
        <v>6023.6259346642464</v>
      </c>
      <c r="AG32" s="45"/>
      <c r="AH32" s="44">
        <f>IFERROR(D32/S32,"N.A.")</f>
        <v>5305.3238434163704</v>
      </c>
      <c r="AI32" s="45"/>
      <c r="AJ32" s="44">
        <f>IFERROR(F32/U32,"N.A.")</f>
        <v>7883.2771634969777</v>
      </c>
      <c r="AK32" s="45"/>
      <c r="AL32" s="44">
        <f>IFERROR(H32/W32,"N.A.")</f>
        <v>5357.0537659989532</v>
      </c>
      <c r="AM32" s="45"/>
      <c r="AN32" s="44">
        <f>IFERROR(J32/Y32,"N.A.")</f>
        <v>0</v>
      </c>
      <c r="AO32" s="45"/>
      <c r="AP32" s="44">
        <f>IFERROR(L32/AA32,"N.A.")</f>
        <v>5850.2901308380833</v>
      </c>
      <c r="AQ32" s="45"/>
      <c r="AR32" s="16">
        <f>IFERROR(N32/AC32, "N.A.")</f>
        <v>5850.2901308380833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3656505</v>
      </c>
      <c r="C39" s="2"/>
      <c r="D39" s="2">
        <v>199950</v>
      </c>
      <c r="E39" s="2"/>
      <c r="F39" s="2">
        <v>13212180</v>
      </c>
      <c r="G39" s="2"/>
      <c r="H39" s="2">
        <v>27725718.000000004</v>
      </c>
      <c r="I39" s="2"/>
      <c r="J39" s="2">
        <v>0</v>
      </c>
      <c r="K39" s="2"/>
      <c r="L39" s="1">
        <f>B39+D39+F39+H39+J39</f>
        <v>44794353</v>
      </c>
      <c r="M39" s="13">
        <f>C39+E39+G39+I39+K39</f>
        <v>0</v>
      </c>
      <c r="N39" s="14">
        <f>L39+M39</f>
        <v>44794353</v>
      </c>
      <c r="P39" s="3" t="s">
        <v>12</v>
      </c>
      <c r="Q39" s="2">
        <v>863</v>
      </c>
      <c r="R39" s="2">
        <v>0</v>
      </c>
      <c r="S39" s="2">
        <v>212</v>
      </c>
      <c r="T39" s="2">
        <v>0</v>
      </c>
      <c r="U39" s="2">
        <v>1613</v>
      </c>
      <c r="V39" s="2">
        <v>0</v>
      </c>
      <c r="W39" s="2">
        <v>11605</v>
      </c>
      <c r="X39" s="2">
        <v>0</v>
      </c>
      <c r="Y39" s="2">
        <v>3026</v>
      </c>
      <c r="Z39" s="2">
        <v>0</v>
      </c>
      <c r="AA39" s="1">
        <f>Q39+S39+U39+W39+Y39</f>
        <v>17319</v>
      </c>
      <c r="AB39" s="13">
        <f>R39+T39+V39+X39+Z39</f>
        <v>0</v>
      </c>
      <c r="AC39" s="14">
        <f>AA39+AB39</f>
        <v>17319</v>
      </c>
      <c r="AE39" s="3" t="s">
        <v>12</v>
      </c>
      <c r="AF39" s="2">
        <f>IFERROR(B39/Q39, "N.A.")</f>
        <v>4236.9698725376593</v>
      </c>
      <c r="AG39" s="2" t="str">
        <f t="shared" ref="AG39:AR43" si="30">IFERROR(C39/R39, "N.A.")</f>
        <v>N.A.</v>
      </c>
      <c r="AH39" s="2">
        <f t="shared" si="30"/>
        <v>943.16037735849056</v>
      </c>
      <c r="AI39" s="2" t="str">
        <f t="shared" si="30"/>
        <v>N.A.</v>
      </c>
      <c r="AJ39" s="2">
        <f t="shared" si="30"/>
        <v>8191.0601363918167</v>
      </c>
      <c r="AK39" s="2" t="str">
        <f t="shared" si="30"/>
        <v>N.A.</v>
      </c>
      <c r="AL39" s="2">
        <f t="shared" si="30"/>
        <v>2389.1183110728139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2586.4283734626711</v>
      </c>
      <c r="AQ39" s="13" t="str">
        <f t="shared" si="30"/>
        <v>N.A.</v>
      </c>
      <c r="AR39" s="14">
        <f t="shared" si="30"/>
        <v>2586.4283734626711</v>
      </c>
    </row>
    <row r="40" spans="1:44" ht="15" customHeight="1" thickBot="1" x14ac:dyDescent="0.3">
      <c r="A40" s="3" t="s">
        <v>13</v>
      </c>
      <c r="B40" s="2">
        <v>18768210.000000004</v>
      </c>
      <c r="C40" s="2">
        <v>0</v>
      </c>
      <c r="D40" s="2">
        <v>833340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19601550.000000004</v>
      </c>
      <c r="M40" s="13">
        <f t="shared" si="31"/>
        <v>0</v>
      </c>
      <c r="N40" s="14">
        <f t="shared" ref="N40:N42" si="32">L40+M40</f>
        <v>19601550.000000004</v>
      </c>
      <c r="P40" s="3" t="s">
        <v>13</v>
      </c>
      <c r="Q40" s="2">
        <v>4905</v>
      </c>
      <c r="R40" s="2">
        <v>284</v>
      </c>
      <c r="S40" s="2">
        <v>323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5228</v>
      </c>
      <c r="AB40" s="13">
        <f t="shared" si="33"/>
        <v>284</v>
      </c>
      <c r="AC40" s="14">
        <f t="shared" ref="AC40:AC42" si="34">AA40+AB40</f>
        <v>5512</v>
      </c>
      <c r="AE40" s="3" t="s">
        <v>13</v>
      </c>
      <c r="AF40" s="2">
        <f t="shared" ref="AF40:AF43" si="35">IFERROR(B40/Q40, "N.A.")</f>
        <v>3826.3425076452609</v>
      </c>
      <c r="AG40" s="2">
        <f t="shared" si="30"/>
        <v>0</v>
      </c>
      <c r="AH40" s="2">
        <f t="shared" si="30"/>
        <v>2580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3749.3400918133138</v>
      </c>
      <c r="AQ40" s="13">
        <f t="shared" si="30"/>
        <v>0</v>
      </c>
      <c r="AR40" s="14">
        <f t="shared" si="30"/>
        <v>3556.159288824384</v>
      </c>
    </row>
    <row r="41" spans="1:44" ht="15" customHeight="1" thickBot="1" x14ac:dyDescent="0.3">
      <c r="A41" s="3" t="s">
        <v>14</v>
      </c>
      <c r="B41" s="2">
        <v>41961535.000000015</v>
      </c>
      <c r="C41" s="2">
        <v>130893000.00000001</v>
      </c>
      <c r="D41" s="2"/>
      <c r="E41" s="2"/>
      <c r="F41" s="2"/>
      <c r="G41" s="2">
        <v>23285616</v>
      </c>
      <c r="H41" s="2"/>
      <c r="I41" s="2">
        <v>25148740.000000004</v>
      </c>
      <c r="J41" s="2">
        <v>0</v>
      </c>
      <c r="K41" s="2"/>
      <c r="L41" s="1">
        <f t="shared" si="31"/>
        <v>41961535.000000015</v>
      </c>
      <c r="M41" s="13">
        <f t="shared" si="31"/>
        <v>179327356</v>
      </c>
      <c r="N41" s="14">
        <f t="shared" si="32"/>
        <v>221288891</v>
      </c>
      <c r="P41" s="3" t="s">
        <v>14</v>
      </c>
      <c r="Q41" s="2">
        <v>8111</v>
      </c>
      <c r="R41" s="2">
        <v>20884</v>
      </c>
      <c r="S41" s="2">
        <v>0</v>
      </c>
      <c r="T41" s="2">
        <v>0</v>
      </c>
      <c r="U41" s="2">
        <v>0</v>
      </c>
      <c r="V41" s="2">
        <v>1891</v>
      </c>
      <c r="W41" s="2">
        <v>0</v>
      </c>
      <c r="X41" s="2">
        <v>2763</v>
      </c>
      <c r="Y41" s="2">
        <v>2531</v>
      </c>
      <c r="Z41" s="2">
        <v>0</v>
      </c>
      <c r="AA41" s="1">
        <f t="shared" si="33"/>
        <v>10642</v>
      </c>
      <c r="AB41" s="13">
        <f t="shared" si="33"/>
        <v>25538</v>
      </c>
      <c r="AC41" s="14">
        <f t="shared" si="34"/>
        <v>36180</v>
      </c>
      <c r="AE41" s="3" t="s">
        <v>14</v>
      </c>
      <c r="AF41" s="2">
        <f t="shared" si="35"/>
        <v>5173.410800147949</v>
      </c>
      <c r="AG41" s="2">
        <f t="shared" si="30"/>
        <v>6267.62114537445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12313.916446324696</v>
      </c>
      <c r="AL41" s="2" t="str">
        <f t="shared" si="30"/>
        <v>N.A.</v>
      </c>
      <c r="AM41" s="2">
        <f t="shared" si="30"/>
        <v>9101.9688744118721</v>
      </c>
      <c r="AN41" s="2">
        <f t="shared" si="30"/>
        <v>0</v>
      </c>
      <c r="AO41" s="2" t="str">
        <f t="shared" si="30"/>
        <v>N.A.</v>
      </c>
      <c r="AP41" s="15">
        <f t="shared" si="30"/>
        <v>3943.0121217816213</v>
      </c>
      <c r="AQ41" s="13">
        <f t="shared" si="30"/>
        <v>7021.981204479599</v>
      </c>
      <c r="AR41" s="14">
        <f t="shared" si="30"/>
        <v>6116.3319789939196</v>
      </c>
    </row>
    <row r="42" spans="1:44" ht="15" customHeight="1" thickBot="1" x14ac:dyDescent="0.3">
      <c r="A42" s="3" t="s">
        <v>15</v>
      </c>
      <c r="B42" s="2">
        <v>724120</v>
      </c>
      <c r="C42" s="2"/>
      <c r="D42" s="2"/>
      <c r="E42" s="2"/>
      <c r="F42" s="2"/>
      <c r="G42" s="2"/>
      <c r="H42" s="2">
        <v>77500</v>
      </c>
      <c r="I42" s="2"/>
      <c r="J42" s="2">
        <v>0</v>
      </c>
      <c r="K42" s="2"/>
      <c r="L42" s="1">
        <f t="shared" si="31"/>
        <v>801620</v>
      </c>
      <c r="M42" s="13">
        <f t="shared" si="31"/>
        <v>0</v>
      </c>
      <c r="N42" s="14">
        <f t="shared" si="32"/>
        <v>801620</v>
      </c>
      <c r="P42" s="3" t="s">
        <v>15</v>
      </c>
      <c r="Q42" s="2">
        <v>334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494</v>
      </c>
      <c r="X42" s="2">
        <v>0</v>
      </c>
      <c r="Y42" s="2">
        <v>207</v>
      </c>
      <c r="Z42" s="2">
        <v>0</v>
      </c>
      <c r="AA42" s="1">
        <f t="shared" si="33"/>
        <v>1035</v>
      </c>
      <c r="AB42" s="13">
        <f t="shared" si="33"/>
        <v>0</v>
      </c>
      <c r="AC42" s="14">
        <f t="shared" si="34"/>
        <v>1035</v>
      </c>
      <c r="AE42" s="3" t="s">
        <v>15</v>
      </c>
      <c r="AF42" s="2">
        <f t="shared" si="35"/>
        <v>2168.0239520958085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156.88259109311741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774.51207729468604</v>
      </c>
      <c r="AQ42" s="13" t="str">
        <f t="shared" si="30"/>
        <v>N.A.</v>
      </c>
      <c r="AR42" s="14">
        <f t="shared" si="30"/>
        <v>774.51207729468604</v>
      </c>
    </row>
    <row r="43" spans="1:44" ht="15" customHeight="1" thickBot="1" x14ac:dyDescent="0.3">
      <c r="A43" s="4" t="s">
        <v>16</v>
      </c>
      <c r="B43" s="2">
        <v>65110369.999999985</v>
      </c>
      <c r="C43" s="2">
        <v>130893000.00000007</v>
      </c>
      <c r="D43" s="2">
        <v>1033290</v>
      </c>
      <c r="E43" s="2"/>
      <c r="F43" s="2">
        <v>13212180</v>
      </c>
      <c r="G43" s="2">
        <v>23285616</v>
      </c>
      <c r="H43" s="2">
        <v>27803218.000000004</v>
      </c>
      <c r="I43" s="2">
        <v>25148740.000000004</v>
      </c>
      <c r="J43" s="2">
        <v>0</v>
      </c>
      <c r="K43" s="2"/>
      <c r="L43" s="1">
        <f t="shared" ref="L43" si="36">B43+D43+F43+H43+J43</f>
        <v>107159057.99999999</v>
      </c>
      <c r="M43" s="13">
        <f t="shared" ref="M43" si="37">C43+E43+G43+I43+K43</f>
        <v>179327356.00000006</v>
      </c>
      <c r="N43" s="21">
        <f t="shared" ref="N43" si="38">L43+M43</f>
        <v>286486414.00000006</v>
      </c>
      <c r="P43" s="4" t="s">
        <v>16</v>
      </c>
      <c r="Q43" s="2">
        <v>14213</v>
      </c>
      <c r="R43" s="2">
        <v>21168</v>
      </c>
      <c r="S43" s="2">
        <v>535</v>
      </c>
      <c r="T43" s="2">
        <v>0</v>
      </c>
      <c r="U43" s="2">
        <v>1613</v>
      </c>
      <c r="V43" s="2">
        <v>1891</v>
      </c>
      <c r="W43" s="2">
        <v>12099</v>
      </c>
      <c r="X43" s="2">
        <v>2763</v>
      </c>
      <c r="Y43" s="2">
        <v>5764</v>
      </c>
      <c r="Z43" s="2">
        <v>0</v>
      </c>
      <c r="AA43" s="1">
        <f t="shared" ref="AA43" si="39">Q43+S43+U43+W43+Y43</f>
        <v>34224</v>
      </c>
      <c r="AB43" s="13">
        <f t="shared" ref="AB43" si="40">R43+T43+V43+X43+Z43</f>
        <v>25822</v>
      </c>
      <c r="AC43" s="21">
        <f t="shared" ref="AC43" si="41">AA43+AB43</f>
        <v>60046</v>
      </c>
      <c r="AE43" s="4" t="s">
        <v>16</v>
      </c>
      <c r="AF43" s="2">
        <f t="shared" si="35"/>
        <v>4581.0434109617945</v>
      </c>
      <c r="AG43" s="2">
        <f t="shared" si="30"/>
        <v>6183.5317460317492</v>
      </c>
      <c r="AH43" s="2">
        <f t="shared" si="30"/>
        <v>1931.3831775700935</v>
      </c>
      <c r="AI43" s="2" t="str">
        <f t="shared" si="30"/>
        <v>N.A.</v>
      </c>
      <c r="AJ43" s="2">
        <f t="shared" si="30"/>
        <v>8191.0601363918167</v>
      </c>
      <c r="AK43" s="2">
        <f t="shared" si="30"/>
        <v>12313.916446324696</v>
      </c>
      <c r="AL43" s="2">
        <f t="shared" si="30"/>
        <v>2297.9765269857016</v>
      </c>
      <c r="AM43" s="2">
        <f t="shared" si="30"/>
        <v>9101.9688744118721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3131.1085203366056</v>
      </c>
      <c r="AQ43" s="13">
        <f t="shared" ref="AQ43" si="43">IFERROR(M43/AB43, "N.A.")</f>
        <v>6944.7508326233465</v>
      </c>
      <c r="AR43" s="14">
        <f t="shared" ref="AR43" si="44">IFERROR(N43/AC43, "N.A.")</f>
        <v>4771.1157112880137</v>
      </c>
    </row>
    <row r="44" spans="1:44" ht="15" customHeight="1" thickBot="1" x14ac:dyDescent="0.3">
      <c r="A44" s="5" t="s">
        <v>0</v>
      </c>
      <c r="B44" s="42">
        <f>B43+C43</f>
        <v>196003370.00000006</v>
      </c>
      <c r="C44" s="43"/>
      <c r="D44" s="42">
        <f>D43+E43</f>
        <v>1033290</v>
      </c>
      <c r="E44" s="43"/>
      <c r="F44" s="42">
        <f>F43+G43</f>
        <v>36497796</v>
      </c>
      <c r="G44" s="43"/>
      <c r="H44" s="42">
        <f>H43+I43</f>
        <v>52951958.000000007</v>
      </c>
      <c r="I44" s="43"/>
      <c r="J44" s="42">
        <f>J43+K43</f>
        <v>0</v>
      </c>
      <c r="K44" s="43"/>
      <c r="L44" s="42">
        <f>L43+M43</f>
        <v>286486414.00000006</v>
      </c>
      <c r="M44" s="46"/>
      <c r="N44" s="22">
        <f>B44+D44+F44+H44+J44</f>
        <v>286486414.00000006</v>
      </c>
      <c r="P44" s="5" t="s">
        <v>0</v>
      </c>
      <c r="Q44" s="42">
        <f>Q43+R43</f>
        <v>35381</v>
      </c>
      <c r="R44" s="43"/>
      <c r="S44" s="42">
        <f>S43+T43</f>
        <v>535</v>
      </c>
      <c r="T44" s="43"/>
      <c r="U44" s="42">
        <f>U43+V43</f>
        <v>3504</v>
      </c>
      <c r="V44" s="43"/>
      <c r="W44" s="42">
        <f>W43+X43</f>
        <v>14862</v>
      </c>
      <c r="X44" s="43"/>
      <c r="Y44" s="42">
        <f>Y43+Z43</f>
        <v>5764</v>
      </c>
      <c r="Z44" s="43"/>
      <c r="AA44" s="42">
        <f>AA43+AB43</f>
        <v>60046</v>
      </c>
      <c r="AB44" s="46"/>
      <c r="AC44" s="22">
        <f>Q44+S44+U44+W44+Y44</f>
        <v>60046</v>
      </c>
      <c r="AE44" s="5" t="s">
        <v>0</v>
      </c>
      <c r="AF44" s="44">
        <f>IFERROR(B44/Q44,"N.A.")</f>
        <v>5539.7916961080819</v>
      </c>
      <c r="AG44" s="45"/>
      <c r="AH44" s="44">
        <f>IFERROR(D44/S44,"N.A.")</f>
        <v>1931.3831775700935</v>
      </c>
      <c r="AI44" s="45"/>
      <c r="AJ44" s="44">
        <f>IFERROR(F44/U44,"N.A.")</f>
        <v>10416.037671232876</v>
      </c>
      <c r="AK44" s="45"/>
      <c r="AL44" s="44">
        <f>IFERROR(H44/W44,"N.A.")</f>
        <v>3562.909298883058</v>
      </c>
      <c r="AM44" s="45"/>
      <c r="AN44" s="44">
        <f>IFERROR(J44/Y44,"N.A.")</f>
        <v>0</v>
      </c>
      <c r="AO44" s="45"/>
      <c r="AP44" s="44">
        <f>IFERROR(L44/AA44,"N.A.")</f>
        <v>4771.1157112880137</v>
      </c>
      <c r="AQ44" s="45"/>
      <c r="AR44" s="16">
        <f>IFERROR(N44/AC44, "N.A.")</f>
        <v>4771.1157112880137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100755739.99999993</v>
      </c>
      <c r="C15" s="2"/>
      <c r="D15" s="2">
        <v>20246869.999999996</v>
      </c>
      <c r="E15" s="2"/>
      <c r="F15" s="2">
        <v>28576420.000000004</v>
      </c>
      <c r="G15" s="2"/>
      <c r="H15" s="2">
        <v>312144982.0000003</v>
      </c>
      <c r="I15" s="2"/>
      <c r="J15" s="2">
        <v>0</v>
      </c>
      <c r="K15" s="2"/>
      <c r="L15" s="1">
        <f>B15+D15+F15+H15+J15</f>
        <v>461724012.00000024</v>
      </c>
      <c r="M15" s="13">
        <f>C15+E15+G15+I15+K15</f>
        <v>0</v>
      </c>
      <c r="N15" s="14">
        <f>L15+M15</f>
        <v>461724012.00000024</v>
      </c>
      <c r="P15" s="3" t="s">
        <v>12</v>
      </c>
      <c r="Q15" s="2">
        <v>17347</v>
      </c>
      <c r="R15" s="2">
        <v>0</v>
      </c>
      <c r="S15" s="2">
        <v>3878</v>
      </c>
      <c r="T15" s="2">
        <v>0</v>
      </c>
      <c r="U15" s="2">
        <v>4502</v>
      </c>
      <c r="V15" s="2">
        <v>0</v>
      </c>
      <c r="W15" s="2">
        <v>59926</v>
      </c>
      <c r="X15" s="2">
        <v>0</v>
      </c>
      <c r="Y15" s="2">
        <v>3192</v>
      </c>
      <c r="Z15" s="2">
        <v>0</v>
      </c>
      <c r="AA15" s="1">
        <f>Q15+S15+U15+W15+Y15</f>
        <v>88845</v>
      </c>
      <c r="AB15" s="13">
        <f>R15+T15+V15+X15+Z15</f>
        <v>0</v>
      </c>
      <c r="AC15" s="14">
        <f>AA15+AB15</f>
        <v>88845</v>
      </c>
      <c r="AE15" s="3" t="s">
        <v>12</v>
      </c>
      <c r="AF15" s="2">
        <f>IFERROR(B15/Q15, "N.A.")</f>
        <v>5808.2515708768042</v>
      </c>
      <c r="AG15" s="2" t="str">
        <f t="shared" ref="AG15:AR19" si="0">IFERROR(C15/R15, "N.A.")</f>
        <v>N.A.</v>
      </c>
      <c r="AH15" s="2">
        <f t="shared" si="0"/>
        <v>5220.9566787003605</v>
      </c>
      <c r="AI15" s="2" t="str">
        <f t="shared" si="0"/>
        <v>N.A.</v>
      </c>
      <c r="AJ15" s="2">
        <f t="shared" si="0"/>
        <v>6347.4944469124839</v>
      </c>
      <c r="AK15" s="2" t="str">
        <f t="shared" si="0"/>
        <v>N.A.</v>
      </c>
      <c r="AL15" s="2">
        <f t="shared" si="0"/>
        <v>5208.8406034108784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5196.9611345601916</v>
      </c>
      <c r="AQ15" s="13" t="str">
        <f t="shared" si="0"/>
        <v>N.A.</v>
      </c>
      <c r="AR15" s="14">
        <f t="shared" si="0"/>
        <v>5196.9611345601916</v>
      </c>
    </row>
    <row r="16" spans="1:44" ht="15" customHeight="1" thickBot="1" x14ac:dyDescent="0.3">
      <c r="A16" s="3" t="s">
        <v>13</v>
      </c>
      <c r="B16" s="2">
        <v>45468668.000000022</v>
      </c>
      <c r="C16" s="2">
        <v>12626799.999999998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45468668.000000022</v>
      </c>
      <c r="M16" s="13">
        <f t="shared" si="1"/>
        <v>12626799.999999998</v>
      </c>
      <c r="N16" s="14">
        <f t="shared" ref="N16:N18" si="2">L16+M16</f>
        <v>58095468.000000022</v>
      </c>
      <c r="P16" s="3" t="s">
        <v>13</v>
      </c>
      <c r="Q16" s="2">
        <v>10515</v>
      </c>
      <c r="R16" s="2">
        <v>948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10515</v>
      </c>
      <c r="AB16" s="13">
        <f t="shared" si="3"/>
        <v>948</v>
      </c>
      <c r="AC16" s="14">
        <f t="shared" ref="AC16:AC18" si="4">AA16+AB16</f>
        <v>11463</v>
      </c>
      <c r="AE16" s="3" t="s">
        <v>13</v>
      </c>
      <c r="AF16" s="2">
        <f t="shared" ref="AF16:AF19" si="5">IFERROR(B16/Q16, "N.A.")</f>
        <v>4324.1719448407057</v>
      </c>
      <c r="AG16" s="2">
        <f t="shared" si="0"/>
        <v>13319.409282700421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4324.1719448407057</v>
      </c>
      <c r="AQ16" s="13">
        <f t="shared" si="0"/>
        <v>13319.409282700421</v>
      </c>
      <c r="AR16" s="14">
        <f t="shared" si="0"/>
        <v>5068.0858414027762</v>
      </c>
    </row>
    <row r="17" spans="1:44" ht="15" customHeight="1" thickBot="1" x14ac:dyDescent="0.3">
      <c r="A17" s="3" t="s">
        <v>14</v>
      </c>
      <c r="B17" s="2">
        <v>272519600</v>
      </c>
      <c r="C17" s="2">
        <v>1726051304.9999979</v>
      </c>
      <c r="D17" s="2">
        <v>54071489.999999993</v>
      </c>
      <c r="E17" s="2">
        <v>36369200</v>
      </c>
      <c r="F17" s="2"/>
      <c r="G17" s="2">
        <v>50239769.999999985</v>
      </c>
      <c r="H17" s="2"/>
      <c r="I17" s="2">
        <v>130519620</v>
      </c>
      <c r="J17" s="2">
        <v>0</v>
      </c>
      <c r="K17" s="2"/>
      <c r="L17" s="1">
        <f t="shared" si="1"/>
        <v>326591090</v>
      </c>
      <c r="M17" s="13">
        <f t="shared" si="1"/>
        <v>1943179894.9999979</v>
      </c>
      <c r="N17" s="14">
        <f t="shared" si="2"/>
        <v>2269770984.9999981</v>
      </c>
      <c r="P17" s="3" t="s">
        <v>14</v>
      </c>
      <c r="Q17" s="2">
        <v>45446</v>
      </c>
      <c r="R17" s="2">
        <v>244541</v>
      </c>
      <c r="S17" s="2">
        <v>7325</v>
      </c>
      <c r="T17" s="2">
        <v>1953</v>
      </c>
      <c r="U17" s="2">
        <v>0</v>
      </c>
      <c r="V17" s="2">
        <v>7584</v>
      </c>
      <c r="W17" s="2">
        <v>0</v>
      </c>
      <c r="X17" s="2">
        <v>16129</v>
      </c>
      <c r="Y17" s="2">
        <v>2328</v>
      </c>
      <c r="Z17" s="2">
        <v>0</v>
      </c>
      <c r="AA17" s="1">
        <f t="shared" si="3"/>
        <v>55099</v>
      </c>
      <c r="AB17" s="13">
        <f t="shared" si="3"/>
        <v>270207</v>
      </c>
      <c r="AC17" s="14">
        <f t="shared" si="4"/>
        <v>325306</v>
      </c>
      <c r="AE17" s="3" t="s">
        <v>14</v>
      </c>
      <c r="AF17" s="2">
        <f t="shared" si="5"/>
        <v>5996.5585530079652</v>
      </c>
      <c r="AG17" s="2">
        <f t="shared" si="0"/>
        <v>7058.3309342809498</v>
      </c>
      <c r="AH17" s="2">
        <f t="shared" si="0"/>
        <v>7381.773378839589</v>
      </c>
      <c r="AI17" s="2">
        <f t="shared" si="0"/>
        <v>18622.222222222223</v>
      </c>
      <c r="AJ17" s="2" t="str">
        <f t="shared" si="0"/>
        <v>N.A.</v>
      </c>
      <c r="AK17" s="2">
        <f t="shared" si="0"/>
        <v>6624.4422468354414</v>
      </c>
      <c r="AL17" s="2" t="str">
        <f t="shared" si="0"/>
        <v>N.A.</v>
      </c>
      <c r="AM17" s="2">
        <f t="shared" si="0"/>
        <v>8092.2326244652486</v>
      </c>
      <c r="AN17" s="2">
        <f t="shared" si="0"/>
        <v>0</v>
      </c>
      <c r="AO17" s="2" t="str">
        <f t="shared" si="0"/>
        <v>N.A.</v>
      </c>
      <c r="AP17" s="15">
        <f t="shared" si="0"/>
        <v>5927.3505871249936</v>
      </c>
      <c r="AQ17" s="13">
        <f t="shared" si="0"/>
        <v>7191.4491297412642</v>
      </c>
      <c r="AR17" s="14">
        <f t="shared" si="0"/>
        <v>6977.341287895084</v>
      </c>
    </row>
    <row r="18" spans="1:44" ht="15" customHeight="1" thickBot="1" x14ac:dyDescent="0.3">
      <c r="A18" s="3" t="s">
        <v>15</v>
      </c>
      <c r="B18" s="2">
        <v>3350989.9999999995</v>
      </c>
      <c r="C18" s="2"/>
      <c r="D18" s="2"/>
      <c r="E18" s="2"/>
      <c r="F18" s="2"/>
      <c r="G18" s="2">
        <v>3355350.0000000005</v>
      </c>
      <c r="H18" s="2">
        <v>2973880</v>
      </c>
      <c r="I18" s="2"/>
      <c r="J18" s="2"/>
      <c r="K18" s="2"/>
      <c r="L18" s="1">
        <f t="shared" si="1"/>
        <v>6324870</v>
      </c>
      <c r="M18" s="13">
        <f t="shared" si="1"/>
        <v>3355350.0000000005</v>
      </c>
      <c r="N18" s="14">
        <f t="shared" si="2"/>
        <v>9680220</v>
      </c>
      <c r="P18" s="3" t="s">
        <v>15</v>
      </c>
      <c r="Q18" s="2">
        <v>600</v>
      </c>
      <c r="R18" s="2">
        <v>0</v>
      </c>
      <c r="S18" s="2">
        <v>0</v>
      </c>
      <c r="T18" s="2">
        <v>0</v>
      </c>
      <c r="U18" s="2">
        <v>0</v>
      </c>
      <c r="V18" s="2">
        <v>291</v>
      </c>
      <c r="W18" s="2">
        <v>425</v>
      </c>
      <c r="X18" s="2">
        <v>0</v>
      </c>
      <c r="Y18" s="2">
        <v>0</v>
      </c>
      <c r="Z18" s="2">
        <v>0</v>
      </c>
      <c r="AA18" s="1">
        <f t="shared" si="3"/>
        <v>1025</v>
      </c>
      <c r="AB18" s="13">
        <f t="shared" si="3"/>
        <v>291</v>
      </c>
      <c r="AC18" s="21">
        <f t="shared" si="4"/>
        <v>1316</v>
      </c>
      <c r="AE18" s="3" t="s">
        <v>15</v>
      </c>
      <c r="AF18" s="2">
        <f t="shared" si="5"/>
        <v>5584.9833333333327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11530.412371134022</v>
      </c>
      <c r="AL18" s="2">
        <f t="shared" si="0"/>
        <v>6997.3647058823526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6170.6048780487808</v>
      </c>
      <c r="AQ18" s="13">
        <f t="shared" si="0"/>
        <v>11530.412371134022</v>
      </c>
      <c r="AR18" s="14">
        <f t="shared" si="0"/>
        <v>7355.7902735562311</v>
      </c>
    </row>
    <row r="19" spans="1:44" ht="15" customHeight="1" thickBot="1" x14ac:dyDescent="0.3">
      <c r="A19" s="4" t="s">
        <v>16</v>
      </c>
      <c r="B19" s="2">
        <v>422094998</v>
      </c>
      <c r="C19" s="2">
        <v>1738678105.0000021</v>
      </c>
      <c r="D19" s="2">
        <v>74318359.99999997</v>
      </c>
      <c r="E19" s="2">
        <v>36369200</v>
      </c>
      <c r="F19" s="2">
        <v>28576420.000000004</v>
      </c>
      <c r="G19" s="2">
        <v>53595119.999999985</v>
      </c>
      <c r="H19" s="2">
        <v>315118861.99999988</v>
      </c>
      <c r="I19" s="2">
        <v>130519620</v>
      </c>
      <c r="J19" s="2">
        <v>0</v>
      </c>
      <c r="K19" s="2"/>
      <c r="L19" s="1">
        <f t="shared" ref="L19" si="6">B19+D19+F19+H19+J19</f>
        <v>840108639.99999988</v>
      </c>
      <c r="M19" s="13">
        <f t="shared" ref="M19" si="7">C19+E19+G19+I19+K19</f>
        <v>1959162045.0000021</v>
      </c>
      <c r="N19" s="21">
        <f t="shared" ref="N19" si="8">L19+M19</f>
        <v>2799270685.0000019</v>
      </c>
      <c r="P19" s="4" t="s">
        <v>16</v>
      </c>
      <c r="Q19" s="2">
        <v>73908</v>
      </c>
      <c r="R19" s="2">
        <v>245489</v>
      </c>
      <c r="S19" s="2">
        <v>11203</v>
      </c>
      <c r="T19" s="2">
        <v>1953</v>
      </c>
      <c r="U19" s="2">
        <v>4502</v>
      </c>
      <c r="V19" s="2">
        <v>7875</v>
      </c>
      <c r="W19" s="2">
        <v>60351</v>
      </c>
      <c r="X19" s="2">
        <v>16129</v>
      </c>
      <c r="Y19" s="2">
        <v>5520</v>
      </c>
      <c r="Z19" s="2">
        <v>0</v>
      </c>
      <c r="AA19" s="1">
        <f t="shared" ref="AA19" si="9">Q19+S19+U19+W19+Y19</f>
        <v>155484</v>
      </c>
      <c r="AB19" s="13">
        <f t="shared" ref="AB19" si="10">R19+T19+V19+X19+Z19</f>
        <v>271446</v>
      </c>
      <c r="AC19" s="14">
        <f t="shared" ref="AC19" si="11">AA19+AB19</f>
        <v>426930</v>
      </c>
      <c r="AE19" s="4" t="s">
        <v>16</v>
      </c>
      <c r="AF19" s="2">
        <f t="shared" si="5"/>
        <v>5711.086729447421</v>
      </c>
      <c r="AG19" s="2">
        <f t="shared" si="0"/>
        <v>7082.5092162989058</v>
      </c>
      <c r="AH19" s="2">
        <f t="shared" si="0"/>
        <v>6633.7909488529831</v>
      </c>
      <c r="AI19" s="2">
        <f t="shared" si="0"/>
        <v>18622.222222222223</v>
      </c>
      <c r="AJ19" s="2">
        <f t="shared" si="0"/>
        <v>6347.4944469124839</v>
      </c>
      <c r="AK19" s="2">
        <f t="shared" si="0"/>
        <v>6805.7295238095221</v>
      </c>
      <c r="AL19" s="2">
        <f t="shared" si="0"/>
        <v>5221.4356348693454</v>
      </c>
      <c r="AM19" s="2">
        <f t="shared" si="0"/>
        <v>8092.2326244652486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5403.1838645777052</v>
      </c>
      <c r="AQ19" s="13">
        <f t="shared" ref="AQ19" si="13">IFERROR(M19/AB19, "N.A.")</f>
        <v>7217.5019893459548</v>
      </c>
      <c r="AR19" s="14">
        <f t="shared" ref="AR19" si="14">IFERROR(N19/AC19, "N.A.")</f>
        <v>6556.7439275759534</v>
      </c>
    </row>
    <row r="20" spans="1:44" ht="15" customHeight="1" thickBot="1" x14ac:dyDescent="0.3">
      <c r="A20" s="5" t="s">
        <v>0</v>
      </c>
      <c r="B20" s="42">
        <f>B19+C19</f>
        <v>2160773103.0000019</v>
      </c>
      <c r="C20" s="43"/>
      <c r="D20" s="42">
        <f>D19+E19</f>
        <v>110687559.99999997</v>
      </c>
      <c r="E20" s="43"/>
      <c r="F20" s="42">
        <f>F19+G19</f>
        <v>82171539.999999985</v>
      </c>
      <c r="G20" s="43"/>
      <c r="H20" s="42">
        <f>H19+I19</f>
        <v>445638481.99999988</v>
      </c>
      <c r="I20" s="43"/>
      <c r="J20" s="42">
        <f>J19+K19</f>
        <v>0</v>
      </c>
      <c r="K20" s="43"/>
      <c r="L20" s="42">
        <f>L19+M19</f>
        <v>2799270685.0000019</v>
      </c>
      <c r="M20" s="46"/>
      <c r="N20" s="22">
        <f>B20+D20+F20+H20+J20</f>
        <v>2799270685.0000019</v>
      </c>
      <c r="P20" s="5" t="s">
        <v>0</v>
      </c>
      <c r="Q20" s="42">
        <f>Q19+R19</f>
        <v>319397</v>
      </c>
      <c r="R20" s="43"/>
      <c r="S20" s="42">
        <f>S19+T19</f>
        <v>13156</v>
      </c>
      <c r="T20" s="43"/>
      <c r="U20" s="42">
        <f>U19+V19</f>
        <v>12377</v>
      </c>
      <c r="V20" s="43"/>
      <c r="W20" s="42">
        <f>W19+X19</f>
        <v>76480</v>
      </c>
      <c r="X20" s="43"/>
      <c r="Y20" s="42">
        <f>Y19+Z19</f>
        <v>5520</v>
      </c>
      <c r="Z20" s="43"/>
      <c r="AA20" s="42">
        <f>AA19+AB19</f>
        <v>426930</v>
      </c>
      <c r="AB20" s="43"/>
      <c r="AC20" s="23">
        <f>Q20+S20+U20+W20+Y20</f>
        <v>426930</v>
      </c>
      <c r="AE20" s="5" t="s">
        <v>0</v>
      </c>
      <c r="AF20" s="44">
        <f>IFERROR(B20/Q20,"N.A.")</f>
        <v>6765.1640528871649</v>
      </c>
      <c r="AG20" s="45"/>
      <c r="AH20" s="44">
        <f>IFERROR(D20/S20,"N.A.")</f>
        <v>8413.46609911827</v>
      </c>
      <c r="AI20" s="45"/>
      <c r="AJ20" s="44">
        <f>IFERROR(F20/U20,"N.A.")</f>
        <v>6639.051466429667</v>
      </c>
      <c r="AK20" s="45"/>
      <c r="AL20" s="44">
        <f>IFERROR(H20/W20,"N.A.")</f>
        <v>5826.8629968619234</v>
      </c>
      <c r="AM20" s="45"/>
      <c r="AN20" s="44">
        <f>IFERROR(J20/Y20,"N.A.")</f>
        <v>0</v>
      </c>
      <c r="AO20" s="45"/>
      <c r="AP20" s="44">
        <f>IFERROR(L20/AA20,"N.A.")</f>
        <v>6556.7439275759534</v>
      </c>
      <c r="AQ20" s="45"/>
      <c r="AR20" s="16">
        <f>IFERROR(N20/AC20, "N.A.")</f>
        <v>6556.7439275759534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83583125</v>
      </c>
      <c r="C27" s="2"/>
      <c r="D27" s="2">
        <v>17133240</v>
      </c>
      <c r="E27" s="2"/>
      <c r="F27" s="2">
        <v>24177519.999999996</v>
      </c>
      <c r="G27" s="2"/>
      <c r="H27" s="2">
        <v>224716941.99999994</v>
      </c>
      <c r="I27" s="2"/>
      <c r="J27" s="2">
        <v>0</v>
      </c>
      <c r="K27" s="2"/>
      <c r="L27" s="1">
        <f>B27+D27+F27+H27+J27</f>
        <v>349610826.99999994</v>
      </c>
      <c r="M27" s="13">
        <f>C27+E27+G27+I27+K27</f>
        <v>0</v>
      </c>
      <c r="N27" s="14">
        <f>L27+M27</f>
        <v>349610826.99999994</v>
      </c>
      <c r="P27" s="3" t="s">
        <v>12</v>
      </c>
      <c r="Q27" s="2">
        <v>12932</v>
      </c>
      <c r="R27" s="2">
        <v>0</v>
      </c>
      <c r="S27" s="2">
        <v>3309</v>
      </c>
      <c r="T27" s="2">
        <v>0</v>
      </c>
      <c r="U27" s="2">
        <v>3749</v>
      </c>
      <c r="V27" s="2">
        <v>0</v>
      </c>
      <c r="W27" s="2">
        <v>35844</v>
      </c>
      <c r="X27" s="2">
        <v>0</v>
      </c>
      <c r="Y27" s="2">
        <v>1416</v>
      </c>
      <c r="Z27" s="2">
        <v>0</v>
      </c>
      <c r="AA27" s="1">
        <f>Q27+S27+U27+W27+Y27</f>
        <v>57250</v>
      </c>
      <c r="AB27" s="13">
        <f>R27+T27+V27+X27+Z27</f>
        <v>0</v>
      </c>
      <c r="AC27" s="14">
        <f>AA27+AB27</f>
        <v>57250</v>
      </c>
      <c r="AE27" s="3" t="s">
        <v>12</v>
      </c>
      <c r="AF27" s="2">
        <f>IFERROR(B27/Q27, "N.A.")</f>
        <v>6463.2790751623879</v>
      </c>
      <c r="AG27" s="2" t="str">
        <f t="shared" ref="AG27:AR31" si="15">IFERROR(C27/R27, "N.A.")</f>
        <v>N.A.</v>
      </c>
      <c r="AH27" s="2">
        <f t="shared" si="15"/>
        <v>5177.7697189483224</v>
      </c>
      <c r="AI27" s="2" t="str">
        <f t="shared" si="15"/>
        <v>N.A.</v>
      </c>
      <c r="AJ27" s="2">
        <f t="shared" si="15"/>
        <v>6449.0584155774859</v>
      </c>
      <c r="AK27" s="2" t="str">
        <f t="shared" si="15"/>
        <v>N.A.</v>
      </c>
      <c r="AL27" s="2">
        <f t="shared" si="15"/>
        <v>6269.3042629170832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6106.73933624454</v>
      </c>
      <c r="AQ27" s="13" t="str">
        <f t="shared" si="15"/>
        <v>N.A.</v>
      </c>
      <c r="AR27" s="14">
        <f t="shared" si="15"/>
        <v>6106.73933624454</v>
      </c>
    </row>
    <row r="28" spans="1:44" ht="15" customHeight="1" thickBot="1" x14ac:dyDescent="0.3">
      <c r="A28" s="3" t="s">
        <v>13</v>
      </c>
      <c r="B28" s="2">
        <v>2862800.0000000005</v>
      </c>
      <c r="C28" s="2">
        <v>7200000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2862800.0000000005</v>
      </c>
      <c r="M28" s="13">
        <f t="shared" si="16"/>
        <v>7200000</v>
      </c>
      <c r="N28" s="14">
        <f t="shared" ref="N28:N30" si="17">L28+M28</f>
        <v>10062800</v>
      </c>
      <c r="P28" s="3" t="s">
        <v>13</v>
      </c>
      <c r="Q28" s="2">
        <v>558</v>
      </c>
      <c r="R28" s="2">
        <v>372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558</v>
      </c>
      <c r="AB28" s="13">
        <f t="shared" si="18"/>
        <v>372</v>
      </c>
      <c r="AC28" s="14">
        <f t="shared" ref="AC28:AC30" si="19">AA28+AB28</f>
        <v>930</v>
      </c>
      <c r="AE28" s="3" t="s">
        <v>13</v>
      </c>
      <c r="AF28" s="2">
        <f t="shared" ref="AF28:AF31" si="20">IFERROR(B28/Q28, "N.A.")</f>
        <v>5130.4659498207893</v>
      </c>
      <c r="AG28" s="2">
        <f t="shared" si="15"/>
        <v>19354.83870967742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5130.4659498207893</v>
      </c>
      <c r="AQ28" s="13">
        <f t="shared" si="15"/>
        <v>19354.83870967742</v>
      </c>
      <c r="AR28" s="14">
        <f t="shared" si="15"/>
        <v>10820.215053763441</v>
      </c>
    </row>
    <row r="29" spans="1:44" ht="15" customHeight="1" thickBot="1" x14ac:dyDescent="0.3">
      <c r="A29" s="3" t="s">
        <v>14</v>
      </c>
      <c r="B29" s="2">
        <v>192797029.99999994</v>
      </c>
      <c r="C29" s="2">
        <v>1145443609.000001</v>
      </c>
      <c r="D29" s="2">
        <v>47269860</v>
      </c>
      <c r="E29" s="2">
        <v>33609200</v>
      </c>
      <c r="F29" s="2"/>
      <c r="G29" s="2">
        <v>38284369.999999993</v>
      </c>
      <c r="H29" s="2"/>
      <c r="I29" s="2">
        <v>69075760.000000015</v>
      </c>
      <c r="J29" s="2">
        <v>0</v>
      </c>
      <c r="K29" s="2"/>
      <c r="L29" s="1">
        <f t="shared" si="16"/>
        <v>240066889.99999994</v>
      </c>
      <c r="M29" s="13">
        <f t="shared" si="16"/>
        <v>1286412939.000001</v>
      </c>
      <c r="N29" s="14">
        <f t="shared" si="17"/>
        <v>1526479829.000001</v>
      </c>
      <c r="P29" s="3" t="s">
        <v>14</v>
      </c>
      <c r="Q29" s="2">
        <v>30609</v>
      </c>
      <c r="R29" s="2">
        <v>156041</v>
      </c>
      <c r="S29" s="2">
        <v>6301</v>
      </c>
      <c r="T29" s="2">
        <v>1404</v>
      </c>
      <c r="U29" s="2">
        <v>0</v>
      </c>
      <c r="V29" s="2">
        <v>5603</v>
      </c>
      <c r="W29" s="2">
        <v>0</v>
      </c>
      <c r="X29" s="2">
        <v>8507</v>
      </c>
      <c r="Y29" s="2">
        <v>1463</v>
      </c>
      <c r="Z29" s="2">
        <v>0</v>
      </c>
      <c r="AA29" s="1">
        <f t="shared" si="18"/>
        <v>38373</v>
      </c>
      <c r="AB29" s="13">
        <f t="shared" si="18"/>
        <v>171555</v>
      </c>
      <c r="AC29" s="14">
        <f t="shared" si="19"/>
        <v>209928</v>
      </c>
      <c r="AE29" s="3" t="s">
        <v>14</v>
      </c>
      <c r="AF29" s="2">
        <f t="shared" si="20"/>
        <v>6298.7039759547824</v>
      </c>
      <c r="AG29" s="2">
        <f t="shared" si="15"/>
        <v>7340.6579616895624</v>
      </c>
      <c r="AH29" s="2">
        <f t="shared" si="15"/>
        <v>7501.961593397873</v>
      </c>
      <c r="AI29" s="2">
        <f t="shared" si="15"/>
        <v>23938.176638176639</v>
      </c>
      <c r="AJ29" s="2" t="str">
        <f t="shared" si="15"/>
        <v>N.A.</v>
      </c>
      <c r="AK29" s="2">
        <f t="shared" si="15"/>
        <v>6832.8341959664449</v>
      </c>
      <c r="AL29" s="2" t="str">
        <f t="shared" si="15"/>
        <v>N.A.</v>
      </c>
      <c r="AM29" s="2">
        <f t="shared" si="15"/>
        <v>8119.8730457270503</v>
      </c>
      <c r="AN29" s="2">
        <f t="shared" si="15"/>
        <v>0</v>
      </c>
      <c r="AO29" s="2" t="str">
        <f t="shared" si="15"/>
        <v>N.A.</v>
      </c>
      <c r="AP29" s="15">
        <f t="shared" si="15"/>
        <v>6256.1407760665033</v>
      </c>
      <c r="AQ29" s="13">
        <f t="shared" si="15"/>
        <v>7498.5453003410039</v>
      </c>
      <c r="AR29" s="14">
        <f t="shared" si="15"/>
        <v>7271.4446333981223</v>
      </c>
    </row>
    <row r="30" spans="1:44" ht="15" customHeight="1" thickBot="1" x14ac:dyDescent="0.3">
      <c r="A30" s="3" t="s">
        <v>15</v>
      </c>
      <c r="B30" s="2">
        <v>3350989.9999999995</v>
      </c>
      <c r="C30" s="2"/>
      <c r="D30" s="2"/>
      <c r="E30" s="2"/>
      <c r="F30" s="2"/>
      <c r="G30" s="2">
        <v>3355350.0000000005</v>
      </c>
      <c r="H30" s="2">
        <v>2973880</v>
      </c>
      <c r="I30" s="2"/>
      <c r="J30" s="2"/>
      <c r="K30" s="2"/>
      <c r="L30" s="1">
        <f t="shared" si="16"/>
        <v>6324870</v>
      </c>
      <c r="M30" s="13">
        <f t="shared" si="16"/>
        <v>3355350.0000000005</v>
      </c>
      <c r="N30" s="14">
        <f t="shared" si="17"/>
        <v>9680220</v>
      </c>
      <c r="P30" s="3" t="s">
        <v>15</v>
      </c>
      <c r="Q30" s="2">
        <v>600</v>
      </c>
      <c r="R30" s="2">
        <v>0</v>
      </c>
      <c r="S30" s="2">
        <v>0</v>
      </c>
      <c r="T30" s="2">
        <v>0</v>
      </c>
      <c r="U30" s="2">
        <v>0</v>
      </c>
      <c r="V30" s="2">
        <v>291</v>
      </c>
      <c r="W30" s="2">
        <v>425</v>
      </c>
      <c r="X30" s="2">
        <v>0</v>
      </c>
      <c r="Y30" s="2">
        <v>0</v>
      </c>
      <c r="Z30" s="2">
        <v>0</v>
      </c>
      <c r="AA30" s="1">
        <f t="shared" si="18"/>
        <v>1025</v>
      </c>
      <c r="AB30" s="13">
        <f t="shared" si="18"/>
        <v>291</v>
      </c>
      <c r="AC30" s="21">
        <f t="shared" si="19"/>
        <v>1316</v>
      </c>
      <c r="AE30" s="3" t="s">
        <v>15</v>
      </c>
      <c r="AF30" s="2">
        <f t="shared" si="20"/>
        <v>5584.9833333333327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11530.412371134022</v>
      </c>
      <c r="AL30" s="2">
        <f t="shared" si="15"/>
        <v>6997.3647058823526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6170.6048780487808</v>
      </c>
      <c r="AQ30" s="13">
        <f t="shared" si="15"/>
        <v>11530.412371134022</v>
      </c>
      <c r="AR30" s="14">
        <f t="shared" si="15"/>
        <v>7355.7902735562311</v>
      </c>
    </row>
    <row r="31" spans="1:44" ht="15" customHeight="1" thickBot="1" x14ac:dyDescent="0.3">
      <c r="A31" s="4" t="s">
        <v>16</v>
      </c>
      <c r="B31" s="2">
        <v>282593944.99999994</v>
      </c>
      <c r="C31" s="2">
        <v>1152643608.999999</v>
      </c>
      <c r="D31" s="2">
        <v>64403100.000000015</v>
      </c>
      <c r="E31" s="2">
        <v>33609200</v>
      </c>
      <c r="F31" s="2">
        <v>24177519.999999996</v>
      </c>
      <c r="G31" s="2">
        <v>41639719.999999993</v>
      </c>
      <c r="H31" s="2">
        <v>227690822</v>
      </c>
      <c r="I31" s="2">
        <v>69075760.000000015</v>
      </c>
      <c r="J31" s="2">
        <v>0</v>
      </c>
      <c r="K31" s="2"/>
      <c r="L31" s="1">
        <f t="shared" ref="L31" si="21">B31+D31+F31+H31+J31</f>
        <v>598865387</v>
      </c>
      <c r="M31" s="13">
        <f t="shared" ref="M31" si="22">C31+E31+G31+I31+K31</f>
        <v>1296968288.999999</v>
      </c>
      <c r="N31" s="21">
        <f t="shared" ref="N31" si="23">L31+M31</f>
        <v>1895833675.999999</v>
      </c>
      <c r="P31" s="4" t="s">
        <v>16</v>
      </c>
      <c r="Q31" s="2">
        <v>44699</v>
      </c>
      <c r="R31" s="2">
        <v>156413</v>
      </c>
      <c r="S31" s="2">
        <v>9610</v>
      </c>
      <c r="T31" s="2">
        <v>1404</v>
      </c>
      <c r="U31" s="2">
        <v>3749</v>
      </c>
      <c r="V31" s="2">
        <v>5894</v>
      </c>
      <c r="W31" s="2">
        <v>36269</v>
      </c>
      <c r="X31" s="2">
        <v>8507</v>
      </c>
      <c r="Y31" s="2">
        <v>2879</v>
      </c>
      <c r="Z31" s="2">
        <v>0</v>
      </c>
      <c r="AA31" s="1">
        <f t="shared" ref="AA31" si="24">Q31+S31+U31+W31+Y31</f>
        <v>97206</v>
      </c>
      <c r="AB31" s="13">
        <f t="shared" ref="AB31" si="25">R31+T31+V31+X31+Z31</f>
        <v>172218</v>
      </c>
      <c r="AC31" s="14">
        <f t="shared" ref="AC31" si="26">AA31+AB31</f>
        <v>269424</v>
      </c>
      <c r="AE31" s="4" t="s">
        <v>16</v>
      </c>
      <c r="AF31" s="2">
        <f t="shared" si="20"/>
        <v>6322.1536275979315</v>
      </c>
      <c r="AG31" s="2">
        <f t="shared" si="15"/>
        <v>7369.2315152832507</v>
      </c>
      <c r="AH31" s="2">
        <f t="shared" si="15"/>
        <v>6701.6753381893877</v>
      </c>
      <c r="AI31" s="2">
        <f t="shared" si="15"/>
        <v>23938.176638176639</v>
      </c>
      <c r="AJ31" s="2">
        <f t="shared" si="15"/>
        <v>6449.0584155774859</v>
      </c>
      <c r="AK31" s="2">
        <f t="shared" si="15"/>
        <v>7064.7641669494387</v>
      </c>
      <c r="AL31" s="2">
        <f t="shared" si="15"/>
        <v>6277.8356723372581</v>
      </c>
      <c r="AM31" s="2">
        <f t="shared" si="15"/>
        <v>8119.8730457270503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6160.786237475053</v>
      </c>
      <c r="AQ31" s="13">
        <f t="shared" ref="AQ31" si="28">IFERROR(M31/AB31, "N.A.")</f>
        <v>7530.9682437375832</v>
      </c>
      <c r="AR31" s="14">
        <f t="shared" ref="AR31" si="29">IFERROR(N31/AC31, "N.A.")</f>
        <v>7036.6176584120158</v>
      </c>
    </row>
    <row r="32" spans="1:44" ht="15" customHeight="1" thickBot="1" x14ac:dyDescent="0.3">
      <c r="A32" s="5" t="s">
        <v>0</v>
      </c>
      <c r="B32" s="42">
        <f>B31+C31</f>
        <v>1435237553.999999</v>
      </c>
      <c r="C32" s="43"/>
      <c r="D32" s="42">
        <f>D31+E31</f>
        <v>98012300.000000015</v>
      </c>
      <c r="E32" s="43"/>
      <c r="F32" s="42">
        <f>F31+G31</f>
        <v>65817239.999999985</v>
      </c>
      <c r="G32" s="43"/>
      <c r="H32" s="42">
        <f>H31+I31</f>
        <v>296766582</v>
      </c>
      <c r="I32" s="43"/>
      <c r="J32" s="42">
        <f>J31+K31</f>
        <v>0</v>
      </c>
      <c r="K32" s="43"/>
      <c r="L32" s="42">
        <f>L31+M31</f>
        <v>1895833675.999999</v>
      </c>
      <c r="M32" s="46"/>
      <c r="N32" s="22">
        <f>B32+D32+F32+H32+J32</f>
        <v>1895833675.999999</v>
      </c>
      <c r="P32" s="5" t="s">
        <v>0</v>
      </c>
      <c r="Q32" s="42">
        <f>Q31+R31</f>
        <v>201112</v>
      </c>
      <c r="R32" s="43"/>
      <c r="S32" s="42">
        <f>S31+T31</f>
        <v>11014</v>
      </c>
      <c r="T32" s="43"/>
      <c r="U32" s="42">
        <f>U31+V31</f>
        <v>9643</v>
      </c>
      <c r="V32" s="43"/>
      <c r="W32" s="42">
        <f>W31+X31</f>
        <v>44776</v>
      </c>
      <c r="X32" s="43"/>
      <c r="Y32" s="42">
        <f>Y31+Z31</f>
        <v>2879</v>
      </c>
      <c r="Z32" s="43"/>
      <c r="AA32" s="42">
        <f>AA31+AB31</f>
        <v>269424</v>
      </c>
      <c r="AB32" s="43"/>
      <c r="AC32" s="23">
        <f>Q32+S32+U32+W32+Y32</f>
        <v>269424</v>
      </c>
      <c r="AE32" s="5" t="s">
        <v>0</v>
      </c>
      <c r="AF32" s="44">
        <f>IFERROR(B32/Q32,"N.A.")</f>
        <v>7136.5087811766534</v>
      </c>
      <c r="AG32" s="45"/>
      <c r="AH32" s="44">
        <f>IFERROR(D32/S32,"N.A.")</f>
        <v>8898.8832395133486</v>
      </c>
      <c r="AI32" s="45"/>
      <c r="AJ32" s="44">
        <f>IFERROR(F32/U32,"N.A.")</f>
        <v>6825.3904386601662</v>
      </c>
      <c r="AK32" s="45"/>
      <c r="AL32" s="44">
        <f>IFERROR(H32/W32,"N.A.")</f>
        <v>6627.8046721457922</v>
      </c>
      <c r="AM32" s="45"/>
      <c r="AN32" s="44">
        <f>IFERROR(J32/Y32,"N.A.")</f>
        <v>0</v>
      </c>
      <c r="AO32" s="45"/>
      <c r="AP32" s="44">
        <f>IFERROR(L32/AA32,"N.A.")</f>
        <v>7036.6176584120158</v>
      </c>
      <c r="AQ32" s="45"/>
      <c r="AR32" s="16">
        <f>IFERROR(N32/AC32, "N.A.")</f>
        <v>7036.6176584120158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17172615</v>
      </c>
      <c r="C39" s="2"/>
      <c r="D39" s="2">
        <v>3113630</v>
      </c>
      <c r="E39" s="2"/>
      <c r="F39" s="2">
        <v>4398900.0000000009</v>
      </c>
      <c r="G39" s="2"/>
      <c r="H39" s="2">
        <v>87428039.999999955</v>
      </c>
      <c r="I39" s="2"/>
      <c r="J39" s="2">
        <v>0</v>
      </c>
      <c r="K39" s="2"/>
      <c r="L39" s="1">
        <f>B39+D39+F39+H39+J39</f>
        <v>112113184.99999996</v>
      </c>
      <c r="M39" s="13">
        <f>C39+E39+G39+I39+K39</f>
        <v>0</v>
      </c>
      <c r="N39" s="14">
        <f>L39+M39</f>
        <v>112113184.99999996</v>
      </c>
      <c r="P39" s="3" t="s">
        <v>12</v>
      </c>
      <c r="Q39" s="2">
        <v>4415</v>
      </c>
      <c r="R39" s="2">
        <v>0</v>
      </c>
      <c r="S39" s="2">
        <v>569</v>
      </c>
      <c r="T39" s="2">
        <v>0</v>
      </c>
      <c r="U39" s="2">
        <v>753</v>
      </c>
      <c r="V39" s="2">
        <v>0</v>
      </c>
      <c r="W39" s="2">
        <v>24082</v>
      </c>
      <c r="X39" s="2">
        <v>0</v>
      </c>
      <c r="Y39" s="2">
        <v>1776</v>
      </c>
      <c r="Z39" s="2">
        <v>0</v>
      </c>
      <c r="AA39" s="1">
        <f>Q39+S39+U39+W39+Y39</f>
        <v>31595</v>
      </c>
      <c r="AB39" s="13">
        <f>R39+T39+V39+X39+Z39</f>
        <v>0</v>
      </c>
      <c r="AC39" s="14">
        <f>AA39+AB39</f>
        <v>31595</v>
      </c>
      <c r="AE39" s="3" t="s">
        <v>12</v>
      </c>
      <c r="AF39" s="2">
        <f>IFERROR(B39/Q39, "N.A.")</f>
        <v>3889.6070215175537</v>
      </c>
      <c r="AG39" s="2" t="str">
        <f t="shared" ref="AG39:AR43" si="30">IFERROR(C39/R39, "N.A.")</f>
        <v>N.A.</v>
      </c>
      <c r="AH39" s="2">
        <f t="shared" si="30"/>
        <v>5472.1089630931456</v>
      </c>
      <c r="AI39" s="2" t="str">
        <f t="shared" si="30"/>
        <v>N.A.</v>
      </c>
      <c r="AJ39" s="2">
        <f t="shared" si="30"/>
        <v>5841.83266932271</v>
      </c>
      <c r="AK39" s="2" t="str">
        <f t="shared" si="30"/>
        <v>N.A.</v>
      </c>
      <c r="AL39" s="2">
        <f t="shared" si="30"/>
        <v>3630.43102732331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3548.4470644089242</v>
      </c>
      <c r="AQ39" s="13" t="str">
        <f t="shared" si="30"/>
        <v>N.A.</v>
      </c>
      <c r="AR39" s="14">
        <f t="shared" si="30"/>
        <v>3548.4470644089242</v>
      </c>
    </row>
    <row r="40" spans="1:44" ht="15" customHeight="1" thickBot="1" x14ac:dyDescent="0.3">
      <c r="A40" s="3" t="s">
        <v>13</v>
      </c>
      <c r="B40" s="2">
        <v>42605867.999999993</v>
      </c>
      <c r="C40" s="2">
        <v>5426800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42605867.999999993</v>
      </c>
      <c r="M40" s="13">
        <f t="shared" si="31"/>
        <v>5426800</v>
      </c>
      <c r="N40" s="14">
        <f t="shared" ref="N40:N42" si="32">L40+M40</f>
        <v>48032667.999999993</v>
      </c>
      <c r="P40" s="3" t="s">
        <v>13</v>
      </c>
      <c r="Q40" s="2">
        <v>9957</v>
      </c>
      <c r="R40" s="2">
        <v>576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9957</v>
      </c>
      <c r="AB40" s="13">
        <f t="shared" si="33"/>
        <v>576</v>
      </c>
      <c r="AC40" s="14">
        <f t="shared" ref="AC40:AC42" si="34">AA40+AB40</f>
        <v>10533</v>
      </c>
      <c r="AE40" s="3" t="s">
        <v>13</v>
      </c>
      <c r="AF40" s="2">
        <f t="shared" ref="AF40:AF43" si="35">IFERROR(B40/Q40, "N.A.")</f>
        <v>4278.9864416993059</v>
      </c>
      <c r="AG40" s="2">
        <f t="shared" si="30"/>
        <v>9421.5277777777774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4278.9864416993059</v>
      </c>
      <c r="AQ40" s="13">
        <f t="shared" si="30"/>
        <v>9421.5277777777774</v>
      </c>
      <c r="AR40" s="14">
        <f t="shared" si="30"/>
        <v>4560.2077280926605</v>
      </c>
    </row>
    <row r="41" spans="1:44" ht="15" customHeight="1" thickBot="1" x14ac:dyDescent="0.3">
      <c r="A41" s="3" t="s">
        <v>14</v>
      </c>
      <c r="B41" s="2">
        <v>79722569.999999985</v>
      </c>
      <c r="C41" s="2">
        <v>580607696.00000012</v>
      </c>
      <c r="D41" s="2">
        <v>6801630</v>
      </c>
      <c r="E41" s="2">
        <v>2760000</v>
      </c>
      <c r="F41" s="2"/>
      <c r="G41" s="2">
        <v>11955399.999999998</v>
      </c>
      <c r="H41" s="2"/>
      <c r="I41" s="2">
        <v>61443860.000000007</v>
      </c>
      <c r="J41" s="2">
        <v>0</v>
      </c>
      <c r="K41" s="2"/>
      <c r="L41" s="1">
        <f t="shared" si="31"/>
        <v>86524199.999999985</v>
      </c>
      <c r="M41" s="13">
        <f t="shared" si="31"/>
        <v>656766956.00000012</v>
      </c>
      <c r="N41" s="14">
        <f t="shared" si="32"/>
        <v>743291156.00000012</v>
      </c>
      <c r="P41" s="3" t="s">
        <v>14</v>
      </c>
      <c r="Q41" s="2">
        <v>14837</v>
      </c>
      <c r="R41" s="2">
        <v>88500</v>
      </c>
      <c r="S41" s="2">
        <v>1024</v>
      </c>
      <c r="T41" s="2">
        <v>549</v>
      </c>
      <c r="U41" s="2">
        <v>0</v>
      </c>
      <c r="V41" s="2">
        <v>1981</v>
      </c>
      <c r="W41" s="2">
        <v>0</v>
      </c>
      <c r="X41" s="2">
        <v>7622</v>
      </c>
      <c r="Y41" s="2">
        <v>865</v>
      </c>
      <c r="Z41" s="2">
        <v>0</v>
      </c>
      <c r="AA41" s="1">
        <f t="shared" si="33"/>
        <v>16726</v>
      </c>
      <c r="AB41" s="13">
        <f t="shared" si="33"/>
        <v>98652</v>
      </c>
      <c r="AC41" s="14">
        <f t="shared" si="34"/>
        <v>115378</v>
      </c>
      <c r="AE41" s="3" t="s">
        <v>14</v>
      </c>
      <c r="AF41" s="2">
        <f t="shared" si="35"/>
        <v>5373.2270674664678</v>
      </c>
      <c r="AG41" s="2">
        <f t="shared" si="30"/>
        <v>6560.538937853109</v>
      </c>
      <c r="AH41" s="2">
        <f t="shared" si="30"/>
        <v>6642.216796875</v>
      </c>
      <c r="AI41" s="2">
        <f t="shared" si="30"/>
        <v>5027.3224043715845</v>
      </c>
      <c r="AJ41" s="2" t="str">
        <f t="shared" si="30"/>
        <v>N.A.</v>
      </c>
      <c r="AK41" s="2">
        <f t="shared" si="30"/>
        <v>6035.0328117112558</v>
      </c>
      <c r="AL41" s="2" t="str">
        <f t="shared" si="30"/>
        <v>N.A.</v>
      </c>
      <c r="AM41" s="2">
        <f t="shared" si="30"/>
        <v>8061.38283914983</v>
      </c>
      <c r="AN41" s="2">
        <f t="shared" si="30"/>
        <v>0</v>
      </c>
      <c r="AO41" s="2" t="str">
        <f t="shared" si="30"/>
        <v>N.A.</v>
      </c>
      <c r="AP41" s="15">
        <f t="shared" si="30"/>
        <v>5173.0359918689455</v>
      </c>
      <c r="AQ41" s="13">
        <f t="shared" si="30"/>
        <v>6657.411466569356</v>
      </c>
      <c r="AR41" s="14">
        <f t="shared" si="30"/>
        <v>6442.2260396262727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139501052.99999994</v>
      </c>
      <c r="C43" s="2">
        <v>586034496.00000024</v>
      </c>
      <c r="D43" s="2">
        <v>9915259.9999999981</v>
      </c>
      <c r="E43" s="2">
        <v>2760000</v>
      </c>
      <c r="F43" s="2">
        <v>4398900.0000000009</v>
      </c>
      <c r="G43" s="2">
        <v>11955399.999999998</v>
      </c>
      <c r="H43" s="2">
        <v>87428039.999999955</v>
      </c>
      <c r="I43" s="2">
        <v>61443860.000000007</v>
      </c>
      <c r="J43" s="2">
        <v>0</v>
      </c>
      <c r="K43" s="2"/>
      <c r="L43" s="1">
        <f t="shared" ref="L43" si="36">B43+D43+F43+H43+J43</f>
        <v>241243252.99999988</v>
      </c>
      <c r="M43" s="13">
        <f t="shared" ref="M43" si="37">C43+E43+G43+I43+K43</f>
        <v>662193756.00000024</v>
      </c>
      <c r="N43" s="21">
        <f t="shared" ref="N43" si="38">L43+M43</f>
        <v>903437009.00000012</v>
      </c>
      <c r="P43" s="4" t="s">
        <v>16</v>
      </c>
      <c r="Q43" s="2">
        <v>29209</v>
      </c>
      <c r="R43" s="2">
        <v>89076</v>
      </c>
      <c r="S43" s="2">
        <v>1593</v>
      </c>
      <c r="T43" s="2">
        <v>549</v>
      </c>
      <c r="U43" s="2">
        <v>753</v>
      </c>
      <c r="V43" s="2">
        <v>1981</v>
      </c>
      <c r="W43" s="2">
        <v>24082</v>
      </c>
      <c r="X43" s="2">
        <v>7622</v>
      </c>
      <c r="Y43" s="2">
        <v>2641</v>
      </c>
      <c r="Z43" s="2">
        <v>0</v>
      </c>
      <c r="AA43" s="1">
        <f t="shared" ref="AA43" si="39">Q43+S43+U43+W43+Y43</f>
        <v>58278</v>
      </c>
      <c r="AB43" s="13">
        <f t="shared" ref="AB43" si="40">R43+T43+V43+X43+Z43</f>
        <v>99228</v>
      </c>
      <c r="AC43" s="21">
        <f t="shared" ref="AC43" si="41">AA43+AB43</f>
        <v>157506</v>
      </c>
      <c r="AE43" s="4" t="s">
        <v>16</v>
      </c>
      <c r="AF43" s="2">
        <f t="shared" si="35"/>
        <v>4775.961279057823</v>
      </c>
      <c r="AG43" s="2">
        <f t="shared" si="30"/>
        <v>6579.0392024787852</v>
      </c>
      <c r="AH43" s="2">
        <f t="shared" si="30"/>
        <v>6224.268675455115</v>
      </c>
      <c r="AI43" s="2">
        <f t="shared" si="30"/>
        <v>5027.3224043715845</v>
      </c>
      <c r="AJ43" s="2">
        <f t="shared" si="30"/>
        <v>5841.83266932271</v>
      </c>
      <c r="AK43" s="2">
        <f t="shared" si="30"/>
        <v>6035.0328117112558</v>
      </c>
      <c r="AL43" s="2">
        <f t="shared" si="30"/>
        <v>3630.43102732331</v>
      </c>
      <c r="AM43" s="2">
        <f t="shared" si="30"/>
        <v>8061.38283914983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4139.5252582449621</v>
      </c>
      <c r="AQ43" s="13">
        <f t="shared" ref="AQ43" si="43">IFERROR(M43/AB43, "N.A.")</f>
        <v>6673.4566453017314</v>
      </c>
      <c r="AR43" s="14">
        <f t="shared" ref="AR43" si="44">IFERROR(N43/AC43, "N.A.")</f>
        <v>5735.8894835752299</v>
      </c>
    </row>
    <row r="44" spans="1:44" ht="15" customHeight="1" thickBot="1" x14ac:dyDescent="0.3">
      <c r="A44" s="5" t="s">
        <v>0</v>
      </c>
      <c r="B44" s="42">
        <f>B43+C43</f>
        <v>725535549.00000024</v>
      </c>
      <c r="C44" s="43"/>
      <c r="D44" s="42">
        <f>D43+E43</f>
        <v>12675259.999999998</v>
      </c>
      <c r="E44" s="43"/>
      <c r="F44" s="42">
        <f>F43+G43</f>
        <v>16354300</v>
      </c>
      <c r="G44" s="43"/>
      <c r="H44" s="42">
        <f>H43+I43</f>
        <v>148871899.99999997</v>
      </c>
      <c r="I44" s="43"/>
      <c r="J44" s="42">
        <f>J43+K43</f>
        <v>0</v>
      </c>
      <c r="K44" s="43"/>
      <c r="L44" s="42">
        <f>L43+M43</f>
        <v>903437009.00000012</v>
      </c>
      <c r="M44" s="46"/>
      <c r="N44" s="22">
        <f>B44+D44+F44+H44+J44</f>
        <v>903437009.00000024</v>
      </c>
      <c r="P44" s="5" t="s">
        <v>0</v>
      </c>
      <c r="Q44" s="42">
        <f>Q43+R43</f>
        <v>118285</v>
      </c>
      <c r="R44" s="43"/>
      <c r="S44" s="42">
        <f>S43+T43</f>
        <v>2142</v>
      </c>
      <c r="T44" s="43"/>
      <c r="U44" s="42">
        <f>U43+V43</f>
        <v>2734</v>
      </c>
      <c r="V44" s="43"/>
      <c r="W44" s="42">
        <f>W43+X43</f>
        <v>31704</v>
      </c>
      <c r="X44" s="43"/>
      <c r="Y44" s="42">
        <f>Y43+Z43</f>
        <v>2641</v>
      </c>
      <c r="Z44" s="43"/>
      <c r="AA44" s="42">
        <f>AA43+AB43</f>
        <v>157506</v>
      </c>
      <c r="AB44" s="46"/>
      <c r="AC44" s="22">
        <f>Q44+S44+U44+W44+Y44</f>
        <v>157506</v>
      </c>
      <c r="AE44" s="5" t="s">
        <v>0</v>
      </c>
      <c r="AF44" s="44">
        <f>IFERROR(B44/Q44,"N.A.")</f>
        <v>6133.7916811091873</v>
      </c>
      <c r="AG44" s="45"/>
      <c r="AH44" s="44">
        <f>IFERROR(D44/S44,"N.A.")</f>
        <v>5917.4883286647982</v>
      </c>
      <c r="AI44" s="45"/>
      <c r="AJ44" s="44">
        <f>IFERROR(F44/U44,"N.A.")</f>
        <v>5981.8215069495245</v>
      </c>
      <c r="AK44" s="45"/>
      <c r="AL44" s="44">
        <f>IFERROR(H44/W44,"N.A.")</f>
        <v>4695.6819328791307</v>
      </c>
      <c r="AM44" s="45"/>
      <c r="AN44" s="44">
        <f>IFERROR(J44/Y44,"N.A.")</f>
        <v>0</v>
      </c>
      <c r="AO44" s="45"/>
      <c r="AP44" s="44">
        <f>IFERROR(L44/AA44,"N.A.")</f>
        <v>5735.8894835752299</v>
      </c>
      <c r="AQ44" s="45"/>
      <c r="AR44" s="16">
        <f>IFERROR(N44/AC44, "N.A.")</f>
        <v>5735.8894835752308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12659400</v>
      </c>
      <c r="C15" s="2"/>
      <c r="D15" s="2"/>
      <c r="E15" s="2"/>
      <c r="F15" s="2">
        <v>1530000</v>
      </c>
      <c r="G15" s="2"/>
      <c r="H15" s="2">
        <v>9735767.9999999963</v>
      </c>
      <c r="I15" s="2"/>
      <c r="J15" s="2">
        <v>0</v>
      </c>
      <c r="K15" s="2"/>
      <c r="L15" s="1">
        <f>B15+D15+F15+H15+J15</f>
        <v>23925167.999999996</v>
      </c>
      <c r="M15" s="13">
        <f>C15+E15+G15+I15+K15</f>
        <v>0</v>
      </c>
      <c r="N15" s="14">
        <f>L15+M15</f>
        <v>23925167.999999996</v>
      </c>
      <c r="P15" s="3" t="s">
        <v>12</v>
      </c>
      <c r="Q15" s="2">
        <v>2178</v>
      </c>
      <c r="R15" s="2">
        <v>0</v>
      </c>
      <c r="S15" s="2">
        <v>0</v>
      </c>
      <c r="T15" s="2">
        <v>0</v>
      </c>
      <c r="U15" s="2">
        <v>342</v>
      </c>
      <c r="V15" s="2">
        <v>0</v>
      </c>
      <c r="W15" s="2">
        <v>4158</v>
      </c>
      <c r="X15" s="2">
        <v>0</v>
      </c>
      <c r="Y15" s="2">
        <v>792</v>
      </c>
      <c r="Z15" s="2">
        <v>0</v>
      </c>
      <c r="AA15" s="1">
        <f>Q15+S15+U15+W15+Y15</f>
        <v>7470</v>
      </c>
      <c r="AB15" s="13">
        <f>R15+T15+V15+X15+Z15</f>
        <v>0</v>
      </c>
      <c r="AC15" s="14">
        <f>AA15+AB15</f>
        <v>7470</v>
      </c>
      <c r="AE15" s="3" t="s">
        <v>12</v>
      </c>
      <c r="AF15" s="2">
        <f>IFERROR(B15/Q15, "N.A.")</f>
        <v>5812.3966942148763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>
        <f t="shared" si="0"/>
        <v>4473.6842105263158</v>
      </c>
      <c r="AK15" s="2" t="str">
        <f t="shared" si="0"/>
        <v>N.A.</v>
      </c>
      <c r="AL15" s="2">
        <f t="shared" si="0"/>
        <v>2341.4545454545446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3202.8337349397584</v>
      </c>
      <c r="AQ15" s="13" t="str">
        <f t="shared" si="0"/>
        <v>N.A.</v>
      </c>
      <c r="AR15" s="14">
        <f t="shared" si="0"/>
        <v>3202.8337349397584</v>
      </c>
    </row>
    <row r="16" spans="1:44" ht="15" customHeight="1" thickBot="1" x14ac:dyDescent="0.3">
      <c r="A16" s="3" t="s">
        <v>13</v>
      </c>
      <c r="B16" s="2">
        <v>1339019.9999999998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1339019.9999999998</v>
      </c>
      <c r="M16" s="13">
        <f t="shared" si="1"/>
        <v>0</v>
      </c>
      <c r="N16" s="14">
        <f t="shared" ref="N16:N18" si="2">L16+M16</f>
        <v>1339019.9999999998</v>
      </c>
      <c r="P16" s="3" t="s">
        <v>13</v>
      </c>
      <c r="Q16" s="2">
        <v>504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504</v>
      </c>
      <c r="AB16" s="13">
        <f t="shared" si="3"/>
        <v>0</v>
      </c>
      <c r="AC16" s="14">
        <f t="shared" ref="AC16:AC18" si="4">AA16+AB16</f>
        <v>504</v>
      </c>
      <c r="AE16" s="3" t="s">
        <v>13</v>
      </c>
      <c r="AF16" s="2">
        <f t="shared" ref="AF16:AF19" si="5">IFERROR(B16/Q16, "N.A.")</f>
        <v>2656.7857142857138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2656.7857142857138</v>
      </c>
      <c r="AQ16" s="13" t="str">
        <f t="shared" si="0"/>
        <v>N.A.</v>
      </c>
      <c r="AR16" s="14">
        <f t="shared" si="0"/>
        <v>2656.7857142857138</v>
      </c>
    </row>
    <row r="17" spans="1:44" ht="15" customHeight="1" thickBot="1" x14ac:dyDescent="0.3">
      <c r="A17" s="3" t="s">
        <v>14</v>
      </c>
      <c r="B17" s="2">
        <v>16120440</v>
      </c>
      <c r="C17" s="2">
        <v>11953800</v>
      </c>
      <c r="D17" s="2"/>
      <c r="E17" s="2"/>
      <c r="F17" s="2"/>
      <c r="G17" s="2"/>
      <c r="H17" s="2"/>
      <c r="I17" s="2">
        <v>3250800</v>
      </c>
      <c r="J17" s="2">
        <v>0</v>
      </c>
      <c r="K17" s="2"/>
      <c r="L17" s="1">
        <f t="shared" si="1"/>
        <v>16120440</v>
      </c>
      <c r="M17" s="13">
        <f t="shared" si="1"/>
        <v>15204600</v>
      </c>
      <c r="N17" s="14">
        <f t="shared" si="2"/>
        <v>31325040</v>
      </c>
      <c r="P17" s="3" t="s">
        <v>14</v>
      </c>
      <c r="Q17" s="2">
        <v>4014</v>
      </c>
      <c r="R17" s="2">
        <v>2142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342</v>
      </c>
      <c r="Y17" s="2">
        <v>756</v>
      </c>
      <c r="Z17" s="2">
        <v>0</v>
      </c>
      <c r="AA17" s="1">
        <f t="shared" si="3"/>
        <v>4770</v>
      </c>
      <c r="AB17" s="13">
        <f t="shared" si="3"/>
        <v>2484</v>
      </c>
      <c r="AC17" s="14">
        <f t="shared" si="4"/>
        <v>7254</v>
      </c>
      <c r="AE17" s="3" t="s">
        <v>14</v>
      </c>
      <c r="AF17" s="2">
        <f t="shared" si="5"/>
        <v>4016.0538116591929</v>
      </c>
      <c r="AG17" s="2">
        <f t="shared" si="0"/>
        <v>5580.6722689075632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9505.2631578947367</v>
      </c>
      <c r="AN17" s="2">
        <f t="shared" si="0"/>
        <v>0</v>
      </c>
      <c r="AO17" s="2" t="str">
        <f t="shared" si="0"/>
        <v>N.A.</v>
      </c>
      <c r="AP17" s="15">
        <f t="shared" si="0"/>
        <v>3379.5471698113206</v>
      </c>
      <c r="AQ17" s="13">
        <f t="shared" si="0"/>
        <v>6121.014492753623</v>
      </c>
      <c r="AR17" s="14">
        <f t="shared" si="0"/>
        <v>4318.3126550868483</v>
      </c>
    </row>
    <row r="18" spans="1:44" ht="15" customHeight="1" thickBot="1" x14ac:dyDescent="0.3">
      <c r="A18" s="3" t="s">
        <v>15</v>
      </c>
      <c r="B18" s="2">
        <v>8322047.9999999991</v>
      </c>
      <c r="C18" s="2">
        <v>1354500</v>
      </c>
      <c r="D18" s="2"/>
      <c r="E18" s="2"/>
      <c r="F18" s="2"/>
      <c r="G18" s="2"/>
      <c r="H18" s="2">
        <v>1547730</v>
      </c>
      <c r="I18" s="2"/>
      <c r="J18" s="2">
        <v>0</v>
      </c>
      <c r="K18" s="2"/>
      <c r="L18" s="1">
        <f t="shared" si="1"/>
        <v>9869778</v>
      </c>
      <c r="M18" s="13">
        <f t="shared" si="1"/>
        <v>1354500</v>
      </c>
      <c r="N18" s="14">
        <f t="shared" si="2"/>
        <v>11224278</v>
      </c>
      <c r="P18" s="3" t="s">
        <v>15</v>
      </c>
      <c r="Q18" s="2">
        <v>2178</v>
      </c>
      <c r="R18" s="2">
        <v>324</v>
      </c>
      <c r="S18" s="2">
        <v>0</v>
      </c>
      <c r="T18" s="2">
        <v>0</v>
      </c>
      <c r="U18" s="2">
        <v>0</v>
      </c>
      <c r="V18" s="2">
        <v>0</v>
      </c>
      <c r="W18" s="2">
        <v>6804</v>
      </c>
      <c r="X18" s="2">
        <v>0</v>
      </c>
      <c r="Y18" s="2">
        <v>738</v>
      </c>
      <c r="Z18" s="2">
        <v>0</v>
      </c>
      <c r="AA18" s="1">
        <f t="shared" si="3"/>
        <v>9720</v>
      </c>
      <c r="AB18" s="13">
        <f t="shared" si="3"/>
        <v>324</v>
      </c>
      <c r="AC18" s="21">
        <f t="shared" si="4"/>
        <v>10044</v>
      </c>
      <c r="AE18" s="3" t="s">
        <v>15</v>
      </c>
      <c r="AF18" s="2">
        <f t="shared" si="5"/>
        <v>3820.9586776859501</v>
      </c>
      <c r="AG18" s="2">
        <f t="shared" si="0"/>
        <v>4180.5555555555557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227.47354497354496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1015.4092592592592</v>
      </c>
      <c r="AQ18" s="13">
        <f t="shared" si="0"/>
        <v>4180.5555555555557</v>
      </c>
      <c r="AR18" s="14">
        <f t="shared" si="0"/>
        <v>1117.510752688172</v>
      </c>
    </row>
    <row r="19" spans="1:44" ht="15" customHeight="1" thickBot="1" x14ac:dyDescent="0.3">
      <c r="A19" s="4" t="s">
        <v>16</v>
      </c>
      <c r="B19" s="2">
        <v>38440908</v>
      </c>
      <c r="C19" s="2">
        <v>13308300</v>
      </c>
      <c r="D19" s="2"/>
      <c r="E19" s="2"/>
      <c r="F19" s="2">
        <v>1530000</v>
      </c>
      <c r="G19" s="2"/>
      <c r="H19" s="2">
        <v>11283497.999999998</v>
      </c>
      <c r="I19" s="2">
        <v>3250800</v>
      </c>
      <c r="J19" s="2">
        <v>0</v>
      </c>
      <c r="K19" s="2"/>
      <c r="L19" s="1">
        <f t="shared" ref="L19" si="6">B19+D19+F19+H19+J19</f>
        <v>51254406</v>
      </c>
      <c r="M19" s="13">
        <f t="shared" ref="M19" si="7">C19+E19+G19+I19+K19</f>
        <v>16559100</v>
      </c>
      <c r="N19" s="21">
        <f t="shared" ref="N19" si="8">L19+M19</f>
        <v>67813506</v>
      </c>
      <c r="P19" s="4" t="s">
        <v>16</v>
      </c>
      <c r="Q19" s="2">
        <v>8874</v>
      </c>
      <c r="R19" s="2">
        <v>2466</v>
      </c>
      <c r="S19" s="2">
        <v>0</v>
      </c>
      <c r="T19" s="2">
        <v>0</v>
      </c>
      <c r="U19" s="2">
        <v>342</v>
      </c>
      <c r="V19" s="2">
        <v>0</v>
      </c>
      <c r="W19" s="2">
        <v>10962</v>
      </c>
      <c r="X19" s="2">
        <v>342</v>
      </c>
      <c r="Y19" s="2">
        <v>2286</v>
      </c>
      <c r="Z19" s="2">
        <v>0</v>
      </c>
      <c r="AA19" s="1">
        <f t="shared" ref="AA19" si="9">Q19+S19+U19+W19+Y19</f>
        <v>22464</v>
      </c>
      <c r="AB19" s="13">
        <f t="shared" ref="AB19" si="10">R19+T19+V19+X19+Z19</f>
        <v>2808</v>
      </c>
      <c r="AC19" s="14">
        <f t="shared" ref="AC19" si="11">AA19+AB19</f>
        <v>25272</v>
      </c>
      <c r="AE19" s="4" t="s">
        <v>16</v>
      </c>
      <c r="AF19" s="2">
        <f t="shared" si="5"/>
        <v>4331.8580121703853</v>
      </c>
      <c r="AG19" s="2">
        <f t="shared" si="0"/>
        <v>5396.7153284671531</v>
      </c>
      <c r="AH19" s="2" t="str">
        <f t="shared" si="0"/>
        <v>N.A.</v>
      </c>
      <c r="AI19" s="2" t="str">
        <f t="shared" si="0"/>
        <v>N.A.</v>
      </c>
      <c r="AJ19" s="2">
        <f t="shared" si="0"/>
        <v>4473.6842105263158</v>
      </c>
      <c r="AK19" s="2" t="str">
        <f t="shared" si="0"/>
        <v>N.A.</v>
      </c>
      <c r="AL19" s="2">
        <f t="shared" si="0"/>
        <v>1029.3284072249587</v>
      </c>
      <c r="AM19" s="2">
        <f t="shared" si="0"/>
        <v>9505.2631578947367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2281.6241987179487</v>
      </c>
      <c r="AQ19" s="13">
        <f t="shared" ref="AQ19" si="13">IFERROR(M19/AB19, "N.A.")</f>
        <v>5897.1153846153848</v>
      </c>
      <c r="AR19" s="14">
        <f t="shared" ref="AR19" si="14">IFERROR(N19/AC19, "N.A.")</f>
        <v>2683.3454415954416</v>
      </c>
    </row>
    <row r="20" spans="1:44" ht="15" customHeight="1" thickBot="1" x14ac:dyDescent="0.3">
      <c r="A20" s="5" t="s">
        <v>0</v>
      </c>
      <c r="B20" s="42">
        <f>B19+C19</f>
        <v>51749208</v>
      </c>
      <c r="C20" s="43"/>
      <c r="D20" s="42">
        <f>D19+E19</f>
        <v>0</v>
      </c>
      <c r="E20" s="43"/>
      <c r="F20" s="42">
        <f>F19+G19</f>
        <v>1530000</v>
      </c>
      <c r="G20" s="43"/>
      <c r="H20" s="42">
        <f>H19+I19</f>
        <v>14534297.999999998</v>
      </c>
      <c r="I20" s="43"/>
      <c r="J20" s="42">
        <f>J19+K19</f>
        <v>0</v>
      </c>
      <c r="K20" s="43"/>
      <c r="L20" s="42">
        <f>L19+M19</f>
        <v>67813506</v>
      </c>
      <c r="M20" s="46"/>
      <c r="N20" s="22">
        <f>B20+D20+F20+H20+J20</f>
        <v>67813506</v>
      </c>
      <c r="P20" s="5" t="s">
        <v>0</v>
      </c>
      <c r="Q20" s="42">
        <f>Q19+R19</f>
        <v>11340</v>
      </c>
      <c r="R20" s="43"/>
      <c r="S20" s="42">
        <f>S19+T19</f>
        <v>0</v>
      </c>
      <c r="T20" s="43"/>
      <c r="U20" s="42">
        <f>U19+V19</f>
        <v>342</v>
      </c>
      <c r="V20" s="43"/>
      <c r="W20" s="42">
        <f>W19+X19</f>
        <v>11304</v>
      </c>
      <c r="X20" s="43"/>
      <c r="Y20" s="42">
        <f>Y19+Z19</f>
        <v>2286</v>
      </c>
      <c r="Z20" s="43"/>
      <c r="AA20" s="42">
        <f>AA19+AB19</f>
        <v>25272</v>
      </c>
      <c r="AB20" s="43"/>
      <c r="AC20" s="23">
        <f>Q20+S20+U20+W20+Y20</f>
        <v>25272</v>
      </c>
      <c r="AE20" s="5" t="s">
        <v>0</v>
      </c>
      <c r="AF20" s="44">
        <f>IFERROR(B20/Q20,"N.A.")</f>
        <v>4563.4222222222224</v>
      </c>
      <c r="AG20" s="45"/>
      <c r="AH20" s="44" t="str">
        <f>IFERROR(D20/S20,"N.A.")</f>
        <v>N.A.</v>
      </c>
      <c r="AI20" s="45"/>
      <c r="AJ20" s="44">
        <f>IFERROR(F20/U20,"N.A.")</f>
        <v>4473.6842105263158</v>
      </c>
      <c r="AK20" s="45"/>
      <c r="AL20" s="44">
        <f>IFERROR(H20/W20,"N.A.")</f>
        <v>1285.7659235668789</v>
      </c>
      <c r="AM20" s="45"/>
      <c r="AN20" s="44">
        <f>IFERROR(J20/Y20,"N.A.")</f>
        <v>0</v>
      </c>
      <c r="AO20" s="45"/>
      <c r="AP20" s="44">
        <f>IFERROR(L20/AA20,"N.A.")</f>
        <v>2683.3454415954416</v>
      </c>
      <c r="AQ20" s="45"/>
      <c r="AR20" s="16">
        <f>IFERROR(N20/AC20, "N.A.")</f>
        <v>2683.3454415954416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11266200</v>
      </c>
      <c r="C27" s="2"/>
      <c r="D27" s="2"/>
      <c r="E27" s="2"/>
      <c r="F27" s="2">
        <v>1530000</v>
      </c>
      <c r="G27" s="2"/>
      <c r="H27" s="2">
        <v>5325120</v>
      </c>
      <c r="I27" s="2"/>
      <c r="J27" s="2">
        <v>0</v>
      </c>
      <c r="K27" s="2"/>
      <c r="L27" s="1">
        <f>B27+D27+F27+H27+J27</f>
        <v>18121320</v>
      </c>
      <c r="M27" s="13">
        <f>C27+E27+G27+I27+K27</f>
        <v>0</v>
      </c>
      <c r="N27" s="14">
        <f>L27+M27</f>
        <v>18121320</v>
      </c>
      <c r="P27" s="3" t="s">
        <v>12</v>
      </c>
      <c r="Q27" s="2">
        <v>1746</v>
      </c>
      <c r="R27" s="2">
        <v>0</v>
      </c>
      <c r="S27" s="2">
        <v>0</v>
      </c>
      <c r="T27" s="2">
        <v>0</v>
      </c>
      <c r="U27" s="2">
        <v>342</v>
      </c>
      <c r="V27" s="2">
        <v>0</v>
      </c>
      <c r="W27" s="2">
        <v>1854</v>
      </c>
      <c r="X27" s="2">
        <v>0</v>
      </c>
      <c r="Y27" s="2">
        <v>486</v>
      </c>
      <c r="Z27" s="2">
        <v>0</v>
      </c>
      <c r="AA27" s="1">
        <f>Q27+S27+U27+W27+Y27</f>
        <v>4428</v>
      </c>
      <c r="AB27" s="13">
        <f>R27+T27+V27+X27+Z27</f>
        <v>0</v>
      </c>
      <c r="AC27" s="14">
        <f>AA27+AB27</f>
        <v>4428</v>
      </c>
      <c r="AE27" s="3" t="s">
        <v>12</v>
      </c>
      <c r="AF27" s="2">
        <f>IFERROR(B27/Q27, "N.A.")</f>
        <v>6452.5773195876291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>
        <f t="shared" si="15"/>
        <v>4473.6842105263158</v>
      </c>
      <c r="AK27" s="2" t="str">
        <f t="shared" si="15"/>
        <v>N.A.</v>
      </c>
      <c r="AL27" s="2">
        <f t="shared" si="15"/>
        <v>2872.2330097087379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4092.439024390244</v>
      </c>
      <c r="AQ27" s="13" t="str">
        <f t="shared" si="15"/>
        <v>N.A.</v>
      </c>
      <c r="AR27" s="14">
        <f t="shared" si="15"/>
        <v>4092.439024390244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13745880</v>
      </c>
      <c r="C29" s="2">
        <v>9181800</v>
      </c>
      <c r="D29" s="2"/>
      <c r="E29" s="2"/>
      <c r="F29" s="2"/>
      <c r="G29" s="2"/>
      <c r="H29" s="2"/>
      <c r="I29" s="2">
        <v>3250800</v>
      </c>
      <c r="J29" s="2">
        <v>0</v>
      </c>
      <c r="K29" s="2"/>
      <c r="L29" s="1">
        <f t="shared" si="16"/>
        <v>13745880</v>
      </c>
      <c r="M29" s="13">
        <f t="shared" si="16"/>
        <v>12432600</v>
      </c>
      <c r="N29" s="14">
        <f t="shared" si="17"/>
        <v>26178480</v>
      </c>
      <c r="P29" s="3" t="s">
        <v>14</v>
      </c>
      <c r="Q29" s="2">
        <v>2772</v>
      </c>
      <c r="R29" s="2">
        <v>1458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342</v>
      </c>
      <c r="Y29" s="2">
        <v>252</v>
      </c>
      <c r="Z29" s="2">
        <v>0</v>
      </c>
      <c r="AA29" s="1">
        <f t="shared" si="18"/>
        <v>3024</v>
      </c>
      <c r="AB29" s="13">
        <f t="shared" si="18"/>
        <v>1800</v>
      </c>
      <c r="AC29" s="14">
        <f t="shared" si="19"/>
        <v>4824</v>
      </c>
      <c r="AE29" s="3" t="s">
        <v>14</v>
      </c>
      <c r="AF29" s="2">
        <f t="shared" si="20"/>
        <v>4958.8311688311687</v>
      </c>
      <c r="AG29" s="2">
        <f t="shared" si="15"/>
        <v>6297.5308641975307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9505.2631578947367</v>
      </c>
      <c r="AN29" s="2">
        <f t="shared" si="15"/>
        <v>0</v>
      </c>
      <c r="AO29" s="2" t="str">
        <f t="shared" si="15"/>
        <v>N.A.</v>
      </c>
      <c r="AP29" s="15">
        <f t="shared" si="15"/>
        <v>4545.5952380952385</v>
      </c>
      <c r="AQ29" s="13">
        <f t="shared" si="15"/>
        <v>6907</v>
      </c>
      <c r="AR29" s="14">
        <f t="shared" si="15"/>
        <v>5426.7164179104475</v>
      </c>
    </row>
    <row r="30" spans="1:44" ht="15" customHeight="1" thickBot="1" x14ac:dyDescent="0.3">
      <c r="A30" s="3" t="s">
        <v>15</v>
      </c>
      <c r="B30" s="2">
        <v>7857648</v>
      </c>
      <c r="C30" s="2">
        <v>1354500</v>
      </c>
      <c r="D30" s="2"/>
      <c r="E30" s="2"/>
      <c r="F30" s="2"/>
      <c r="G30" s="2"/>
      <c r="H30" s="2">
        <v>1547729.9999999998</v>
      </c>
      <c r="I30" s="2"/>
      <c r="J30" s="2">
        <v>0</v>
      </c>
      <c r="K30" s="2"/>
      <c r="L30" s="1">
        <f t="shared" si="16"/>
        <v>9405378</v>
      </c>
      <c r="M30" s="13">
        <f t="shared" si="16"/>
        <v>1354500</v>
      </c>
      <c r="N30" s="14">
        <f t="shared" si="17"/>
        <v>10759878</v>
      </c>
      <c r="P30" s="3" t="s">
        <v>15</v>
      </c>
      <c r="Q30" s="2">
        <v>1962</v>
      </c>
      <c r="R30" s="2">
        <v>324</v>
      </c>
      <c r="S30" s="2">
        <v>0</v>
      </c>
      <c r="T30" s="2">
        <v>0</v>
      </c>
      <c r="U30" s="2">
        <v>0</v>
      </c>
      <c r="V30" s="2">
        <v>0</v>
      </c>
      <c r="W30" s="2">
        <v>6588</v>
      </c>
      <c r="X30" s="2">
        <v>0</v>
      </c>
      <c r="Y30" s="2">
        <v>738</v>
      </c>
      <c r="Z30" s="2">
        <v>0</v>
      </c>
      <c r="AA30" s="1">
        <f t="shared" si="18"/>
        <v>9288</v>
      </c>
      <c r="AB30" s="13">
        <f t="shared" si="18"/>
        <v>324</v>
      </c>
      <c r="AC30" s="21">
        <f t="shared" si="19"/>
        <v>9612</v>
      </c>
      <c r="AE30" s="3" t="s">
        <v>15</v>
      </c>
      <c r="AF30" s="2">
        <f t="shared" si="20"/>
        <v>4004.9174311926604</v>
      </c>
      <c r="AG30" s="2">
        <f t="shared" si="15"/>
        <v>4180.5555555555557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234.93169398907099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1012.6375968992248</v>
      </c>
      <c r="AQ30" s="13">
        <f t="shared" si="15"/>
        <v>4180.5555555555557</v>
      </c>
      <c r="AR30" s="14">
        <f t="shared" si="15"/>
        <v>1119.4213483146068</v>
      </c>
    </row>
    <row r="31" spans="1:44" ht="15" customHeight="1" thickBot="1" x14ac:dyDescent="0.3">
      <c r="A31" s="4" t="s">
        <v>16</v>
      </c>
      <c r="B31" s="2">
        <v>32869728</v>
      </c>
      <c r="C31" s="2">
        <v>10536300</v>
      </c>
      <c r="D31" s="2"/>
      <c r="E31" s="2"/>
      <c r="F31" s="2">
        <v>1530000</v>
      </c>
      <c r="G31" s="2"/>
      <c r="H31" s="2">
        <v>6872850.0000000019</v>
      </c>
      <c r="I31" s="2">
        <v>3250800</v>
      </c>
      <c r="J31" s="2">
        <v>0</v>
      </c>
      <c r="K31" s="2"/>
      <c r="L31" s="1">
        <f t="shared" ref="L31" si="21">B31+D31+F31+H31+J31</f>
        <v>41272578</v>
      </c>
      <c r="M31" s="13">
        <f t="shared" ref="M31" si="22">C31+E31+G31+I31+K31</f>
        <v>13787100</v>
      </c>
      <c r="N31" s="21">
        <f t="shared" ref="N31" si="23">L31+M31</f>
        <v>55059678</v>
      </c>
      <c r="P31" s="4" t="s">
        <v>16</v>
      </c>
      <c r="Q31" s="2">
        <v>6480</v>
      </c>
      <c r="R31" s="2">
        <v>1782</v>
      </c>
      <c r="S31" s="2">
        <v>0</v>
      </c>
      <c r="T31" s="2">
        <v>0</v>
      </c>
      <c r="U31" s="2">
        <v>342</v>
      </c>
      <c r="V31" s="2">
        <v>0</v>
      </c>
      <c r="W31" s="2">
        <v>8442</v>
      </c>
      <c r="X31" s="2">
        <v>342</v>
      </c>
      <c r="Y31" s="2">
        <v>1476</v>
      </c>
      <c r="Z31" s="2">
        <v>0</v>
      </c>
      <c r="AA31" s="1">
        <f t="shared" ref="AA31" si="24">Q31+S31+U31+W31+Y31</f>
        <v>16740</v>
      </c>
      <c r="AB31" s="13">
        <f t="shared" ref="AB31" si="25">R31+T31+V31+X31+Z31</f>
        <v>2124</v>
      </c>
      <c r="AC31" s="14">
        <f t="shared" ref="AC31" si="26">AA31+AB31</f>
        <v>18864</v>
      </c>
      <c r="AE31" s="4" t="s">
        <v>16</v>
      </c>
      <c r="AF31" s="2">
        <f t="shared" si="20"/>
        <v>5072.4888888888891</v>
      </c>
      <c r="AG31" s="2">
        <f t="shared" si="15"/>
        <v>5912.6262626262624</v>
      </c>
      <c r="AH31" s="2" t="str">
        <f t="shared" si="15"/>
        <v>N.A.</v>
      </c>
      <c r="AI31" s="2" t="str">
        <f t="shared" si="15"/>
        <v>N.A.</v>
      </c>
      <c r="AJ31" s="2">
        <f t="shared" si="15"/>
        <v>4473.6842105263158</v>
      </c>
      <c r="AK31" s="2" t="str">
        <f t="shared" si="15"/>
        <v>N.A.</v>
      </c>
      <c r="AL31" s="2">
        <f t="shared" si="15"/>
        <v>814.12579957356104</v>
      </c>
      <c r="AM31" s="2">
        <f t="shared" si="15"/>
        <v>9505.2631578947367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2465.5064516129032</v>
      </c>
      <c r="AQ31" s="13">
        <f t="shared" ref="AQ31" si="28">IFERROR(M31/AB31, "N.A.")</f>
        <v>6491.1016949152545</v>
      </c>
      <c r="AR31" s="14">
        <f t="shared" ref="AR31" si="29">IFERROR(N31/AC31, "N.A.")</f>
        <v>2918.7700381679388</v>
      </c>
    </row>
    <row r="32" spans="1:44" ht="15" customHeight="1" thickBot="1" x14ac:dyDescent="0.3">
      <c r="A32" s="5" t="s">
        <v>0</v>
      </c>
      <c r="B32" s="42">
        <f>B31+C31</f>
        <v>43406028</v>
      </c>
      <c r="C32" s="43"/>
      <c r="D32" s="42">
        <f>D31+E31</f>
        <v>0</v>
      </c>
      <c r="E32" s="43"/>
      <c r="F32" s="42">
        <f>F31+G31</f>
        <v>1530000</v>
      </c>
      <c r="G32" s="43"/>
      <c r="H32" s="42">
        <f>H31+I31</f>
        <v>10123650.000000002</v>
      </c>
      <c r="I32" s="43"/>
      <c r="J32" s="42">
        <f>J31+K31</f>
        <v>0</v>
      </c>
      <c r="K32" s="43"/>
      <c r="L32" s="42">
        <f>L31+M31</f>
        <v>55059678</v>
      </c>
      <c r="M32" s="46"/>
      <c r="N32" s="22">
        <f>B32+D32+F32+H32+J32</f>
        <v>55059678</v>
      </c>
      <c r="P32" s="5" t="s">
        <v>0</v>
      </c>
      <c r="Q32" s="42">
        <f>Q31+R31</f>
        <v>8262</v>
      </c>
      <c r="R32" s="43"/>
      <c r="S32" s="42">
        <f>S31+T31</f>
        <v>0</v>
      </c>
      <c r="T32" s="43"/>
      <c r="U32" s="42">
        <f>U31+V31</f>
        <v>342</v>
      </c>
      <c r="V32" s="43"/>
      <c r="W32" s="42">
        <f>W31+X31</f>
        <v>8784</v>
      </c>
      <c r="X32" s="43"/>
      <c r="Y32" s="42">
        <f>Y31+Z31</f>
        <v>1476</v>
      </c>
      <c r="Z32" s="43"/>
      <c r="AA32" s="42">
        <f>AA31+AB31</f>
        <v>18864</v>
      </c>
      <c r="AB32" s="43"/>
      <c r="AC32" s="23">
        <f>Q32+S32+U32+W32+Y32</f>
        <v>18864</v>
      </c>
      <c r="AE32" s="5" t="s">
        <v>0</v>
      </c>
      <c r="AF32" s="44">
        <f>IFERROR(B32/Q32,"N.A.")</f>
        <v>5253.6949891067534</v>
      </c>
      <c r="AG32" s="45"/>
      <c r="AH32" s="44" t="str">
        <f>IFERROR(D32/S32,"N.A.")</f>
        <v>N.A.</v>
      </c>
      <c r="AI32" s="45"/>
      <c r="AJ32" s="44">
        <f>IFERROR(F32/U32,"N.A.")</f>
        <v>4473.6842105263158</v>
      </c>
      <c r="AK32" s="45"/>
      <c r="AL32" s="44">
        <f>IFERROR(H32/W32,"N.A.")</f>
        <v>1152.5102459016396</v>
      </c>
      <c r="AM32" s="45"/>
      <c r="AN32" s="44">
        <f>IFERROR(J32/Y32,"N.A.")</f>
        <v>0</v>
      </c>
      <c r="AO32" s="45"/>
      <c r="AP32" s="44">
        <f>IFERROR(L32/AA32,"N.A.")</f>
        <v>2918.7700381679388</v>
      </c>
      <c r="AQ32" s="45"/>
      <c r="AR32" s="16">
        <f>IFERROR(N32/AC32, "N.A.")</f>
        <v>2918.7700381679388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1393200</v>
      </c>
      <c r="C39" s="2"/>
      <c r="D39" s="2"/>
      <c r="E39" s="2"/>
      <c r="F39" s="2"/>
      <c r="G39" s="2"/>
      <c r="H39" s="2">
        <v>4410648</v>
      </c>
      <c r="I39" s="2"/>
      <c r="J39" s="2">
        <v>0</v>
      </c>
      <c r="K39" s="2"/>
      <c r="L39" s="1">
        <f>B39+D39+F39+H39+J39</f>
        <v>5803848</v>
      </c>
      <c r="M39" s="13">
        <f>C39+E39+G39+I39+K39</f>
        <v>0</v>
      </c>
      <c r="N39" s="14">
        <f>L39+M39</f>
        <v>5803848</v>
      </c>
      <c r="P39" s="3" t="s">
        <v>12</v>
      </c>
      <c r="Q39" s="2">
        <v>432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2304</v>
      </c>
      <c r="X39" s="2">
        <v>0</v>
      </c>
      <c r="Y39" s="2">
        <v>306</v>
      </c>
      <c r="Z39" s="2">
        <v>0</v>
      </c>
      <c r="AA39" s="1">
        <f>Q39+S39+U39+W39+Y39</f>
        <v>3042</v>
      </c>
      <c r="AB39" s="13">
        <f>R39+T39+V39+X39+Z39</f>
        <v>0</v>
      </c>
      <c r="AC39" s="14">
        <f>AA39+AB39</f>
        <v>3042</v>
      </c>
      <c r="AE39" s="3" t="s">
        <v>12</v>
      </c>
      <c r="AF39" s="2">
        <f>IFERROR(B39/Q39, "N.A.")</f>
        <v>3225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1914.34375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1907.905325443787</v>
      </c>
      <c r="AQ39" s="13" t="str">
        <f t="shared" si="30"/>
        <v>N.A.</v>
      </c>
      <c r="AR39" s="14">
        <f t="shared" si="30"/>
        <v>1907.905325443787</v>
      </c>
    </row>
    <row r="40" spans="1:44" ht="15" customHeight="1" thickBot="1" x14ac:dyDescent="0.3">
      <c r="A40" s="3" t="s">
        <v>13</v>
      </c>
      <c r="B40" s="2">
        <v>1339019.9999999998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1339019.9999999998</v>
      </c>
      <c r="M40" s="13">
        <f t="shared" si="31"/>
        <v>0</v>
      </c>
      <c r="N40" s="14">
        <f t="shared" ref="N40:N42" si="32">L40+M40</f>
        <v>1339019.9999999998</v>
      </c>
      <c r="P40" s="3" t="s">
        <v>13</v>
      </c>
      <c r="Q40" s="2">
        <v>504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504</v>
      </c>
      <c r="AB40" s="13">
        <f t="shared" si="33"/>
        <v>0</v>
      </c>
      <c r="AC40" s="14">
        <f t="shared" ref="AC40:AC42" si="34">AA40+AB40</f>
        <v>504</v>
      </c>
      <c r="AE40" s="3" t="s">
        <v>13</v>
      </c>
      <c r="AF40" s="2">
        <f t="shared" ref="AF40:AF43" si="35">IFERROR(B40/Q40, "N.A.")</f>
        <v>2656.7857142857138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2656.7857142857138</v>
      </c>
      <c r="AQ40" s="13" t="str">
        <f t="shared" si="30"/>
        <v>N.A.</v>
      </c>
      <c r="AR40" s="14">
        <f t="shared" si="30"/>
        <v>2656.7857142857138</v>
      </c>
    </row>
    <row r="41" spans="1:44" ht="15" customHeight="1" thickBot="1" x14ac:dyDescent="0.3">
      <c r="A41" s="3" t="s">
        <v>14</v>
      </c>
      <c r="B41" s="2">
        <v>2374560</v>
      </c>
      <c r="C41" s="2">
        <v>2772000</v>
      </c>
      <c r="D41" s="2"/>
      <c r="E41" s="2"/>
      <c r="F41" s="2"/>
      <c r="G41" s="2"/>
      <c r="H41" s="2"/>
      <c r="I41" s="2"/>
      <c r="J41" s="2">
        <v>0</v>
      </c>
      <c r="K41" s="2"/>
      <c r="L41" s="1">
        <f t="shared" si="31"/>
        <v>2374560</v>
      </c>
      <c r="M41" s="13">
        <f t="shared" si="31"/>
        <v>2772000</v>
      </c>
      <c r="N41" s="14">
        <f t="shared" si="32"/>
        <v>5146560</v>
      </c>
      <c r="P41" s="3" t="s">
        <v>14</v>
      </c>
      <c r="Q41" s="2">
        <v>1242</v>
      </c>
      <c r="R41" s="2">
        <v>684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504</v>
      </c>
      <c r="Z41" s="2">
        <v>0</v>
      </c>
      <c r="AA41" s="1">
        <f t="shared" si="33"/>
        <v>1746</v>
      </c>
      <c r="AB41" s="13">
        <f t="shared" si="33"/>
        <v>684</v>
      </c>
      <c r="AC41" s="14">
        <f t="shared" si="34"/>
        <v>2430</v>
      </c>
      <c r="AE41" s="3" t="s">
        <v>14</v>
      </c>
      <c r="AF41" s="2">
        <f t="shared" si="35"/>
        <v>1911.8840579710145</v>
      </c>
      <c r="AG41" s="2">
        <f t="shared" si="30"/>
        <v>4052.6315789473683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>
        <f t="shared" si="30"/>
        <v>0</v>
      </c>
      <c r="AO41" s="2" t="str">
        <f t="shared" si="30"/>
        <v>N.A.</v>
      </c>
      <c r="AP41" s="15">
        <f t="shared" si="30"/>
        <v>1360</v>
      </c>
      <c r="AQ41" s="13">
        <f t="shared" si="30"/>
        <v>4052.6315789473683</v>
      </c>
      <c r="AR41" s="14">
        <f t="shared" si="30"/>
        <v>2117.9259259259261</v>
      </c>
    </row>
    <row r="42" spans="1:44" ht="15" customHeight="1" thickBot="1" x14ac:dyDescent="0.3">
      <c r="A42" s="3" t="s">
        <v>15</v>
      </c>
      <c r="B42" s="2">
        <v>464400</v>
      </c>
      <c r="C42" s="2"/>
      <c r="D42" s="2"/>
      <c r="E42" s="2"/>
      <c r="F42" s="2"/>
      <c r="G42" s="2"/>
      <c r="H42" s="2">
        <v>0</v>
      </c>
      <c r="I42" s="2"/>
      <c r="J42" s="2"/>
      <c r="K42" s="2"/>
      <c r="L42" s="1">
        <f t="shared" si="31"/>
        <v>464400</v>
      </c>
      <c r="M42" s="13">
        <f t="shared" si="31"/>
        <v>0</v>
      </c>
      <c r="N42" s="14">
        <f t="shared" si="32"/>
        <v>464400</v>
      </c>
      <c r="P42" s="3" t="s">
        <v>15</v>
      </c>
      <c r="Q42" s="2">
        <v>216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216</v>
      </c>
      <c r="X42" s="2">
        <v>0</v>
      </c>
      <c r="Y42" s="2">
        <v>0</v>
      </c>
      <c r="Z42" s="2">
        <v>0</v>
      </c>
      <c r="AA42" s="1">
        <f t="shared" si="33"/>
        <v>432</v>
      </c>
      <c r="AB42" s="13">
        <f t="shared" si="33"/>
        <v>0</v>
      </c>
      <c r="AC42" s="14">
        <f t="shared" si="34"/>
        <v>432</v>
      </c>
      <c r="AE42" s="3" t="s">
        <v>15</v>
      </c>
      <c r="AF42" s="2">
        <f t="shared" si="35"/>
        <v>2150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0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1075</v>
      </c>
      <c r="AQ42" s="13" t="str">
        <f t="shared" si="30"/>
        <v>N.A.</v>
      </c>
      <c r="AR42" s="14">
        <f t="shared" si="30"/>
        <v>1075</v>
      </c>
    </row>
    <row r="43" spans="1:44" ht="15" customHeight="1" thickBot="1" x14ac:dyDescent="0.3">
      <c r="A43" s="4" t="s">
        <v>16</v>
      </c>
      <c r="B43" s="2">
        <v>5571179.9999999991</v>
      </c>
      <c r="C43" s="2">
        <v>2772000</v>
      </c>
      <c r="D43" s="2"/>
      <c r="E43" s="2"/>
      <c r="F43" s="2"/>
      <c r="G43" s="2"/>
      <c r="H43" s="2">
        <v>4410648</v>
      </c>
      <c r="I43" s="2"/>
      <c r="J43" s="2">
        <v>0</v>
      </c>
      <c r="K43" s="2"/>
      <c r="L43" s="1">
        <f t="shared" ref="L43" si="36">B43+D43+F43+H43+J43</f>
        <v>9981828</v>
      </c>
      <c r="M43" s="13">
        <f t="shared" ref="M43" si="37">C43+E43+G43+I43+K43</f>
        <v>2772000</v>
      </c>
      <c r="N43" s="21">
        <f t="shared" ref="N43" si="38">L43+M43</f>
        <v>12753828</v>
      </c>
      <c r="P43" s="4" t="s">
        <v>16</v>
      </c>
      <c r="Q43" s="2">
        <v>2394</v>
      </c>
      <c r="R43" s="2">
        <v>684</v>
      </c>
      <c r="S43" s="2">
        <v>0</v>
      </c>
      <c r="T43" s="2">
        <v>0</v>
      </c>
      <c r="U43" s="2">
        <v>0</v>
      </c>
      <c r="V43" s="2">
        <v>0</v>
      </c>
      <c r="W43" s="2">
        <v>2520</v>
      </c>
      <c r="X43" s="2">
        <v>0</v>
      </c>
      <c r="Y43" s="2">
        <v>810</v>
      </c>
      <c r="Z43" s="2">
        <v>0</v>
      </c>
      <c r="AA43" s="1">
        <f t="shared" ref="AA43" si="39">Q43+S43+U43+W43+Y43</f>
        <v>5724</v>
      </c>
      <c r="AB43" s="13">
        <f t="shared" ref="AB43" si="40">R43+T43+V43+X43+Z43</f>
        <v>684</v>
      </c>
      <c r="AC43" s="21">
        <f t="shared" ref="AC43" si="41">AA43+AB43</f>
        <v>6408</v>
      </c>
      <c r="AE43" s="4" t="s">
        <v>16</v>
      </c>
      <c r="AF43" s="2">
        <f t="shared" si="35"/>
        <v>2327.1428571428569</v>
      </c>
      <c r="AG43" s="2">
        <f t="shared" si="30"/>
        <v>4052.6315789473683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1750.2571428571428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1743.8553459119496</v>
      </c>
      <c r="AQ43" s="13">
        <f t="shared" ref="AQ43" si="43">IFERROR(M43/AB43, "N.A.")</f>
        <v>4052.6315789473683</v>
      </c>
      <c r="AR43" s="14">
        <f t="shared" ref="AR43" si="44">IFERROR(N43/AC43, "N.A.")</f>
        <v>1990.2977528089887</v>
      </c>
    </row>
    <row r="44" spans="1:44" ht="15" customHeight="1" thickBot="1" x14ac:dyDescent="0.3">
      <c r="A44" s="5" t="s">
        <v>0</v>
      </c>
      <c r="B44" s="42">
        <f>B43+C43</f>
        <v>8343179.9999999991</v>
      </c>
      <c r="C44" s="43"/>
      <c r="D44" s="42">
        <f>D43+E43</f>
        <v>0</v>
      </c>
      <c r="E44" s="43"/>
      <c r="F44" s="42">
        <f>F43+G43</f>
        <v>0</v>
      </c>
      <c r="G44" s="43"/>
      <c r="H44" s="42">
        <f>H43+I43</f>
        <v>4410648</v>
      </c>
      <c r="I44" s="43"/>
      <c r="J44" s="42">
        <f>J43+K43</f>
        <v>0</v>
      </c>
      <c r="K44" s="43"/>
      <c r="L44" s="42">
        <f>L43+M43</f>
        <v>12753828</v>
      </c>
      <c r="M44" s="46"/>
      <c r="N44" s="22">
        <f>B44+D44+F44+H44+J44</f>
        <v>12753828</v>
      </c>
      <c r="P44" s="5" t="s">
        <v>0</v>
      </c>
      <c r="Q44" s="42">
        <f>Q43+R43</f>
        <v>3078</v>
      </c>
      <c r="R44" s="43"/>
      <c r="S44" s="42">
        <f>S43+T43</f>
        <v>0</v>
      </c>
      <c r="T44" s="43"/>
      <c r="U44" s="42">
        <f>U43+V43</f>
        <v>0</v>
      </c>
      <c r="V44" s="43"/>
      <c r="W44" s="42">
        <f>W43+X43</f>
        <v>2520</v>
      </c>
      <c r="X44" s="43"/>
      <c r="Y44" s="42">
        <f>Y43+Z43</f>
        <v>810</v>
      </c>
      <c r="Z44" s="43"/>
      <c r="AA44" s="42">
        <f>AA43+AB43</f>
        <v>6408</v>
      </c>
      <c r="AB44" s="46"/>
      <c r="AC44" s="22">
        <f>Q44+S44+U44+W44+Y44</f>
        <v>6408</v>
      </c>
      <c r="AE44" s="5" t="s">
        <v>0</v>
      </c>
      <c r="AF44" s="44">
        <f>IFERROR(B44/Q44,"N.A.")</f>
        <v>2710.5847953216371</v>
      </c>
      <c r="AG44" s="45"/>
      <c r="AH44" s="44" t="str">
        <f>IFERROR(D44/S44,"N.A.")</f>
        <v>N.A.</v>
      </c>
      <c r="AI44" s="45"/>
      <c r="AJ44" s="44" t="str">
        <f>IFERROR(F44/U44,"N.A.")</f>
        <v>N.A.</v>
      </c>
      <c r="AK44" s="45"/>
      <c r="AL44" s="44">
        <f>IFERROR(H44/W44,"N.A.")</f>
        <v>1750.2571428571428</v>
      </c>
      <c r="AM44" s="45"/>
      <c r="AN44" s="44">
        <f>IFERROR(J44/Y44,"N.A.")</f>
        <v>0</v>
      </c>
      <c r="AO44" s="45"/>
      <c r="AP44" s="44">
        <f>IFERROR(L44/AA44,"N.A.")</f>
        <v>1990.2977528089887</v>
      </c>
      <c r="AQ44" s="45"/>
      <c r="AR44" s="16">
        <f>IFERROR(N44/AC44, "N.A.")</f>
        <v>1990.2977528089887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8385000</v>
      </c>
      <c r="C15" s="2"/>
      <c r="D15" s="2">
        <v>6120000</v>
      </c>
      <c r="E15" s="2"/>
      <c r="F15" s="2"/>
      <c r="G15" s="2"/>
      <c r="H15" s="2">
        <v>7256250</v>
      </c>
      <c r="I15" s="2"/>
      <c r="J15" s="2"/>
      <c r="K15" s="2"/>
      <c r="L15" s="1">
        <f>B15+D15+F15+H15+J15</f>
        <v>21761250</v>
      </c>
      <c r="M15" s="13">
        <f>C15+E15+G15+I15+K15</f>
        <v>0</v>
      </c>
      <c r="N15" s="14">
        <f>L15+M15</f>
        <v>21761250</v>
      </c>
      <c r="P15" s="3" t="s">
        <v>12</v>
      </c>
      <c r="Q15" s="2">
        <v>750</v>
      </c>
      <c r="R15" s="2">
        <v>0</v>
      </c>
      <c r="S15" s="2">
        <v>750</v>
      </c>
      <c r="T15" s="2">
        <v>0</v>
      </c>
      <c r="U15" s="2">
        <v>0</v>
      </c>
      <c r="V15" s="2">
        <v>0</v>
      </c>
      <c r="W15" s="2">
        <v>1000</v>
      </c>
      <c r="X15" s="2">
        <v>0</v>
      </c>
      <c r="Y15" s="2">
        <v>0</v>
      </c>
      <c r="Z15" s="2">
        <v>0</v>
      </c>
      <c r="AA15" s="1">
        <f>Q15+S15+U15+W15+Y15</f>
        <v>2500</v>
      </c>
      <c r="AB15" s="13">
        <f>R15+T15+V15+X15+Z15</f>
        <v>0</v>
      </c>
      <c r="AC15" s="14">
        <f>AA15+AB15</f>
        <v>2500</v>
      </c>
      <c r="AE15" s="3" t="s">
        <v>12</v>
      </c>
      <c r="AF15" s="2">
        <f>IFERROR(B15/Q15, "N.A.")</f>
        <v>11180</v>
      </c>
      <c r="AG15" s="2" t="str">
        <f t="shared" ref="AG15:AR19" si="0">IFERROR(C15/R15, "N.A.")</f>
        <v>N.A.</v>
      </c>
      <c r="AH15" s="2">
        <f t="shared" si="0"/>
        <v>8160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7256.25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8704.5</v>
      </c>
      <c r="AQ15" s="13" t="str">
        <f t="shared" si="0"/>
        <v>N.A.</v>
      </c>
      <c r="AR15" s="14">
        <f t="shared" si="0"/>
        <v>8704.5</v>
      </c>
    </row>
    <row r="16" spans="1:44" ht="15" customHeight="1" thickBot="1" x14ac:dyDescent="0.3">
      <c r="A16" s="3" t="s">
        <v>13</v>
      </c>
      <c r="B16" s="2">
        <v>850000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850000</v>
      </c>
      <c r="M16" s="13">
        <f t="shared" si="1"/>
        <v>0</v>
      </c>
      <c r="N16" s="14">
        <f t="shared" ref="N16:N18" si="2">L16+M16</f>
        <v>850000</v>
      </c>
      <c r="P16" s="3" t="s">
        <v>13</v>
      </c>
      <c r="Q16" s="2">
        <v>250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250</v>
      </c>
      <c r="AB16" s="13">
        <f t="shared" si="3"/>
        <v>0</v>
      </c>
      <c r="AC16" s="14">
        <f t="shared" ref="AC16:AC18" si="4">AA16+AB16</f>
        <v>250</v>
      </c>
      <c r="AE16" s="3" t="s">
        <v>13</v>
      </c>
      <c r="AF16" s="2">
        <f t="shared" ref="AF16:AF19" si="5">IFERROR(B16/Q16, "N.A.")</f>
        <v>3400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3400</v>
      </c>
      <c r="AQ16" s="13" t="str">
        <f t="shared" si="0"/>
        <v>N.A.</v>
      </c>
      <c r="AR16" s="14">
        <f t="shared" si="0"/>
        <v>3400</v>
      </c>
    </row>
    <row r="17" spans="1:44" ht="15" customHeight="1" thickBot="1" x14ac:dyDescent="0.3">
      <c r="A17" s="3" t="s">
        <v>14</v>
      </c>
      <c r="B17" s="2">
        <v>2902500</v>
      </c>
      <c r="C17" s="2">
        <v>17467500</v>
      </c>
      <c r="D17" s="2"/>
      <c r="E17" s="2"/>
      <c r="F17" s="2"/>
      <c r="G17" s="2">
        <v>6975000</v>
      </c>
      <c r="H17" s="2"/>
      <c r="I17" s="2">
        <v>1612500</v>
      </c>
      <c r="J17" s="2"/>
      <c r="K17" s="2"/>
      <c r="L17" s="1">
        <f t="shared" si="1"/>
        <v>2902500</v>
      </c>
      <c r="M17" s="13">
        <f t="shared" si="1"/>
        <v>26055000</v>
      </c>
      <c r="N17" s="14">
        <f t="shared" si="2"/>
        <v>28957500</v>
      </c>
      <c r="P17" s="3" t="s">
        <v>14</v>
      </c>
      <c r="Q17" s="2">
        <v>500</v>
      </c>
      <c r="R17" s="2">
        <v>2000</v>
      </c>
      <c r="S17" s="2">
        <v>0</v>
      </c>
      <c r="T17" s="2">
        <v>0</v>
      </c>
      <c r="U17" s="2">
        <v>0</v>
      </c>
      <c r="V17" s="2">
        <v>500</v>
      </c>
      <c r="W17" s="2">
        <v>0</v>
      </c>
      <c r="X17" s="2">
        <v>250</v>
      </c>
      <c r="Y17" s="2">
        <v>0</v>
      </c>
      <c r="Z17" s="2">
        <v>0</v>
      </c>
      <c r="AA17" s="1">
        <f t="shared" si="3"/>
        <v>500</v>
      </c>
      <c r="AB17" s="13">
        <f t="shared" si="3"/>
        <v>2750</v>
      </c>
      <c r="AC17" s="14">
        <f t="shared" si="4"/>
        <v>3250</v>
      </c>
      <c r="AE17" s="3" t="s">
        <v>14</v>
      </c>
      <c r="AF17" s="2">
        <f t="shared" si="5"/>
        <v>5805</v>
      </c>
      <c r="AG17" s="2">
        <f t="shared" si="0"/>
        <v>8733.75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>
        <f t="shared" si="0"/>
        <v>13950</v>
      </c>
      <c r="AL17" s="2" t="str">
        <f t="shared" si="0"/>
        <v>N.A.</v>
      </c>
      <c r="AM17" s="2">
        <f t="shared" si="0"/>
        <v>6450</v>
      </c>
      <c r="AN17" s="2" t="str">
        <f t="shared" si="0"/>
        <v>N.A.</v>
      </c>
      <c r="AO17" s="2" t="str">
        <f t="shared" si="0"/>
        <v>N.A.</v>
      </c>
      <c r="AP17" s="15">
        <f t="shared" si="0"/>
        <v>5805</v>
      </c>
      <c r="AQ17" s="13">
        <f t="shared" si="0"/>
        <v>9474.545454545454</v>
      </c>
      <c r="AR17" s="14">
        <f t="shared" si="0"/>
        <v>8910</v>
      </c>
    </row>
    <row r="18" spans="1:44" ht="15" customHeight="1" thickBot="1" x14ac:dyDescent="0.3">
      <c r="A18" s="3" t="s">
        <v>15</v>
      </c>
      <c r="B18" s="2"/>
      <c r="C18" s="2"/>
      <c r="D18" s="2">
        <v>12792500</v>
      </c>
      <c r="E18" s="2"/>
      <c r="F18" s="2"/>
      <c r="G18" s="2"/>
      <c r="H18" s="2"/>
      <c r="I18" s="2"/>
      <c r="J18" s="2"/>
      <c r="K18" s="2"/>
      <c r="L18" s="1">
        <f t="shared" si="1"/>
        <v>12792500</v>
      </c>
      <c r="M18" s="13">
        <f t="shared" si="1"/>
        <v>0</v>
      </c>
      <c r="N18" s="14">
        <f t="shared" si="2"/>
        <v>12792500</v>
      </c>
      <c r="P18" s="3" t="s">
        <v>15</v>
      </c>
      <c r="Q18" s="2">
        <v>0</v>
      </c>
      <c r="R18" s="2">
        <v>0</v>
      </c>
      <c r="S18" s="2">
        <v>1250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1250</v>
      </c>
      <c r="AB18" s="13">
        <f t="shared" si="3"/>
        <v>0</v>
      </c>
      <c r="AC18" s="21">
        <f t="shared" si="4"/>
        <v>1250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>
        <f t="shared" si="0"/>
        <v>10234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10234</v>
      </c>
      <c r="AQ18" s="13" t="str">
        <f t="shared" si="0"/>
        <v>N.A.</v>
      </c>
      <c r="AR18" s="14">
        <f t="shared" si="0"/>
        <v>10234</v>
      </c>
    </row>
    <row r="19" spans="1:44" ht="15" customHeight="1" thickBot="1" x14ac:dyDescent="0.3">
      <c r="A19" s="4" t="s">
        <v>16</v>
      </c>
      <c r="B19" s="2">
        <v>12137500</v>
      </c>
      <c r="C19" s="2">
        <v>17467500</v>
      </c>
      <c r="D19" s="2">
        <v>18912500</v>
      </c>
      <c r="E19" s="2"/>
      <c r="F19" s="2"/>
      <c r="G19" s="2">
        <v>6975000</v>
      </c>
      <c r="H19" s="2">
        <v>7256250</v>
      </c>
      <c r="I19" s="2">
        <v>1612500</v>
      </c>
      <c r="J19" s="2"/>
      <c r="K19" s="2"/>
      <c r="L19" s="1">
        <f t="shared" ref="L19" si="6">B19+D19+F19+H19+J19</f>
        <v>38306250</v>
      </c>
      <c r="M19" s="13">
        <f t="shared" ref="M19" si="7">C19+E19+G19+I19+K19</f>
        <v>26055000</v>
      </c>
      <c r="N19" s="21">
        <f t="shared" ref="N19" si="8">L19+M19</f>
        <v>64361250</v>
      </c>
      <c r="P19" s="4" t="s">
        <v>16</v>
      </c>
      <c r="Q19" s="2">
        <v>1500</v>
      </c>
      <c r="R19" s="2">
        <v>2000</v>
      </c>
      <c r="S19" s="2">
        <v>2000</v>
      </c>
      <c r="T19" s="2">
        <v>0</v>
      </c>
      <c r="U19" s="2">
        <v>0</v>
      </c>
      <c r="V19" s="2">
        <v>500</v>
      </c>
      <c r="W19" s="2">
        <v>1000</v>
      </c>
      <c r="X19" s="2">
        <v>250</v>
      </c>
      <c r="Y19" s="2">
        <v>0</v>
      </c>
      <c r="Z19" s="2">
        <v>0</v>
      </c>
      <c r="AA19" s="1">
        <f t="shared" ref="AA19" si="9">Q19+S19+U19+W19+Y19</f>
        <v>4500</v>
      </c>
      <c r="AB19" s="13">
        <f t="shared" ref="AB19" si="10">R19+T19+V19+X19+Z19</f>
        <v>2750</v>
      </c>
      <c r="AC19" s="14">
        <f t="shared" ref="AC19" si="11">AA19+AB19</f>
        <v>7250</v>
      </c>
      <c r="AE19" s="4" t="s">
        <v>16</v>
      </c>
      <c r="AF19" s="2">
        <f t="shared" si="5"/>
        <v>8091.666666666667</v>
      </c>
      <c r="AG19" s="2">
        <f t="shared" si="0"/>
        <v>8733.75</v>
      </c>
      <c r="AH19" s="2">
        <f t="shared" si="0"/>
        <v>9456.25</v>
      </c>
      <c r="AI19" s="2" t="str">
        <f t="shared" si="0"/>
        <v>N.A.</v>
      </c>
      <c r="AJ19" s="2" t="str">
        <f t="shared" si="0"/>
        <v>N.A.</v>
      </c>
      <c r="AK19" s="2">
        <f t="shared" si="0"/>
        <v>13950</v>
      </c>
      <c r="AL19" s="2">
        <f t="shared" si="0"/>
        <v>7256.25</v>
      </c>
      <c r="AM19" s="2">
        <f t="shared" si="0"/>
        <v>6450</v>
      </c>
      <c r="AN19" s="2" t="str">
        <f t="shared" si="0"/>
        <v>N.A.</v>
      </c>
      <c r="AO19" s="2" t="str">
        <f t="shared" si="0"/>
        <v>N.A.</v>
      </c>
      <c r="AP19" s="15">
        <f t="shared" ref="AP19" si="12">IFERROR(L19/AA19, "N.A.")</f>
        <v>8512.5</v>
      </c>
      <c r="AQ19" s="13">
        <f t="shared" ref="AQ19" si="13">IFERROR(M19/AB19, "N.A.")</f>
        <v>9474.545454545454</v>
      </c>
      <c r="AR19" s="14">
        <f t="shared" ref="AR19" si="14">IFERROR(N19/AC19, "N.A.")</f>
        <v>8877.4137931034475</v>
      </c>
    </row>
    <row r="20" spans="1:44" ht="15" customHeight="1" thickBot="1" x14ac:dyDescent="0.3">
      <c r="A20" s="5" t="s">
        <v>0</v>
      </c>
      <c r="B20" s="42">
        <f>B19+C19</f>
        <v>29605000</v>
      </c>
      <c r="C20" s="43"/>
      <c r="D20" s="42">
        <f>D19+E19</f>
        <v>18912500</v>
      </c>
      <c r="E20" s="43"/>
      <c r="F20" s="42">
        <f>F19+G19</f>
        <v>6975000</v>
      </c>
      <c r="G20" s="43"/>
      <c r="H20" s="42">
        <f>H19+I19</f>
        <v>8868750</v>
      </c>
      <c r="I20" s="43"/>
      <c r="J20" s="42">
        <f>J19+K19</f>
        <v>0</v>
      </c>
      <c r="K20" s="43"/>
      <c r="L20" s="42">
        <f>L19+M19</f>
        <v>64361250</v>
      </c>
      <c r="M20" s="46"/>
      <c r="N20" s="22">
        <f>B20+D20+F20+H20+J20</f>
        <v>64361250</v>
      </c>
      <c r="P20" s="5" t="s">
        <v>0</v>
      </c>
      <c r="Q20" s="42">
        <f>Q19+R19</f>
        <v>3500</v>
      </c>
      <c r="R20" s="43"/>
      <c r="S20" s="42">
        <f>S19+T19</f>
        <v>2000</v>
      </c>
      <c r="T20" s="43"/>
      <c r="U20" s="42">
        <f>U19+V19</f>
        <v>500</v>
      </c>
      <c r="V20" s="43"/>
      <c r="W20" s="42">
        <f>W19+X19</f>
        <v>1250</v>
      </c>
      <c r="X20" s="43"/>
      <c r="Y20" s="42">
        <f>Y19+Z19</f>
        <v>0</v>
      </c>
      <c r="Z20" s="43"/>
      <c r="AA20" s="42">
        <f>AA19+AB19</f>
        <v>7250</v>
      </c>
      <c r="AB20" s="43"/>
      <c r="AC20" s="23">
        <f>Q20+S20+U20+W20+Y20</f>
        <v>7250</v>
      </c>
      <c r="AE20" s="5" t="s">
        <v>0</v>
      </c>
      <c r="AF20" s="44">
        <f>IFERROR(B20/Q20,"N.A.")</f>
        <v>8458.5714285714294</v>
      </c>
      <c r="AG20" s="45"/>
      <c r="AH20" s="44">
        <f>IFERROR(D20/S20,"N.A.")</f>
        <v>9456.25</v>
      </c>
      <c r="AI20" s="45"/>
      <c r="AJ20" s="44">
        <f>IFERROR(F20/U20,"N.A.")</f>
        <v>13950</v>
      </c>
      <c r="AK20" s="45"/>
      <c r="AL20" s="44">
        <f>IFERROR(H20/W20,"N.A.")</f>
        <v>7095</v>
      </c>
      <c r="AM20" s="45"/>
      <c r="AN20" s="44" t="str">
        <f>IFERROR(J20/Y20,"N.A.")</f>
        <v>N.A.</v>
      </c>
      <c r="AO20" s="45"/>
      <c r="AP20" s="44">
        <f>IFERROR(L20/AA20,"N.A.")</f>
        <v>8877.4137931034475</v>
      </c>
      <c r="AQ20" s="45"/>
      <c r="AR20" s="16">
        <f>IFERROR(N20/AC20, "N.A.")</f>
        <v>8877.4137931034475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8385000</v>
      </c>
      <c r="C27" s="2"/>
      <c r="D27" s="2">
        <v>4185000</v>
      </c>
      <c r="E27" s="2"/>
      <c r="F27" s="2"/>
      <c r="G27" s="2"/>
      <c r="H27" s="2">
        <v>6181250</v>
      </c>
      <c r="I27" s="2"/>
      <c r="J27" s="2"/>
      <c r="K27" s="2"/>
      <c r="L27" s="1">
        <f>B27+D27+F27+H27+J27</f>
        <v>18751250</v>
      </c>
      <c r="M27" s="13">
        <f>C27+E27+G27+I27+K27</f>
        <v>0</v>
      </c>
      <c r="N27" s="14">
        <f>L27+M27</f>
        <v>18751250</v>
      </c>
      <c r="P27" s="3" t="s">
        <v>12</v>
      </c>
      <c r="Q27" s="2">
        <v>750</v>
      </c>
      <c r="R27" s="2">
        <v>0</v>
      </c>
      <c r="S27" s="2">
        <v>500</v>
      </c>
      <c r="T27" s="2">
        <v>0</v>
      </c>
      <c r="U27" s="2">
        <v>0</v>
      </c>
      <c r="V27" s="2">
        <v>0</v>
      </c>
      <c r="W27" s="2">
        <v>750</v>
      </c>
      <c r="X27" s="2">
        <v>0</v>
      </c>
      <c r="Y27" s="2">
        <v>0</v>
      </c>
      <c r="Z27" s="2">
        <v>0</v>
      </c>
      <c r="AA27" s="1">
        <f>Q27+S27+U27+W27+Y27</f>
        <v>2000</v>
      </c>
      <c r="AB27" s="13">
        <f>R27+T27+V27+X27+Z27</f>
        <v>0</v>
      </c>
      <c r="AC27" s="14">
        <f>AA27+AB27</f>
        <v>2000</v>
      </c>
      <c r="AE27" s="3" t="s">
        <v>12</v>
      </c>
      <c r="AF27" s="2">
        <f>IFERROR(B27/Q27, "N.A.")</f>
        <v>11180</v>
      </c>
      <c r="AG27" s="2" t="str">
        <f t="shared" ref="AG27:AR31" si="15">IFERROR(C27/R27, "N.A.")</f>
        <v>N.A.</v>
      </c>
      <c r="AH27" s="2">
        <f t="shared" si="15"/>
        <v>8370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8241.6666666666661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9375.625</v>
      </c>
      <c r="AQ27" s="13" t="str">
        <f t="shared" si="15"/>
        <v>N.A.</v>
      </c>
      <c r="AR27" s="14">
        <f t="shared" si="15"/>
        <v>9375.625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>
        <v>9617500</v>
      </c>
      <c r="D29" s="2"/>
      <c r="E29" s="2"/>
      <c r="F29" s="2"/>
      <c r="G29" s="2">
        <v>6975000</v>
      </c>
      <c r="H29" s="2"/>
      <c r="I29" s="2"/>
      <c r="J29" s="2"/>
      <c r="K29" s="2"/>
      <c r="L29" s="1">
        <f t="shared" si="16"/>
        <v>0</v>
      </c>
      <c r="M29" s="13">
        <f t="shared" si="16"/>
        <v>16592500</v>
      </c>
      <c r="N29" s="14">
        <f t="shared" si="17"/>
        <v>16592500</v>
      </c>
      <c r="P29" s="3" t="s">
        <v>14</v>
      </c>
      <c r="Q29" s="2">
        <v>0</v>
      </c>
      <c r="R29" s="2">
        <v>1500</v>
      </c>
      <c r="S29" s="2">
        <v>0</v>
      </c>
      <c r="T29" s="2">
        <v>0</v>
      </c>
      <c r="U29" s="2">
        <v>0</v>
      </c>
      <c r="V29" s="2">
        <v>500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0</v>
      </c>
      <c r="AB29" s="13">
        <f t="shared" si="18"/>
        <v>2000</v>
      </c>
      <c r="AC29" s="14">
        <f t="shared" si="19"/>
        <v>2000</v>
      </c>
      <c r="AE29" s="3" t="s">
        <v>14</v>
      </c>
      <c r="AF29" s="2" t="str">
        <f t="shared" si="20"/>
        <v>N.A.</v>
      </c>
      <c r="AG29" s="2">
        <f t="shared" si="15"/>
        <v>6411.666666666667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13950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>
        <f t="shared" si="15"/>
        <v>8296.25</v>
      </c>
      <c r="AR29" s="14">
        <f t="shared" si="15"/>
        <v>8296.25</v>
      </c>
    </row>
    <row r="30" spans="1:44" ht="15" customHeight="1" thickBot="1" x14ac:dyDescent="0.3">
      <c r="A30" s="3" t="s">
        <v>15</v>
      </c>
      <c r="B30" s="2"/>
      <c r="C30" s="2"/>
      <c r="D30" s="2">
        <v>12792500</v>
      </c>
      <c r="E30" s="2"/>
      <c r="F30" s="2"/>
      <c r="G30" s="2"/>
      <c r="H30" s="2"/>
      <c r="I30" s="2"/>
      <c r="J30" s="2"/>
      <c r="K30" s="2"/>
      <c r="L30" s="1">
        <f t="shared" si="16"/>
        <v>12792500</v>
      </c>
      <c r="M30" s="13">
        <f t="shared" si="16"/>
        <v>0</v>
      </c>
      <c r="N30" s="14">
        <f t="shared" si="17"/>
        <v>12792500</v>
      </c>
      <c r="P30" s="3" t="s">
        <v>15</v>
      </c>
      <c r="Q30" s="2">
        <v>0</v>
      </c>
      <c r="R30" s="2">
        <v>0</v>
      </c>
      <c r="S30" s="2">
        <v>1250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1250</v>
      </c>
      <c r="AB30" s="13">
        <f t="shared" si="18"/>
        <v>0</v>
      </c>
      <c r="AC30" s="21">
        <f t="shared" si="19"/>
        <v>1250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>
        <f t="shared" si="15"/>
        <v>10234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10234</v>
      </c>
      <c r="AQ30" s="13" t="str">
        <f t="shared" si="15"/>
        <v>N.A.</v>
      </c>
      <c r="AR30" s="14">
        <f t="shared" si="15"/>
        <v>10234</v>
      </c>
    </row>
    <row r="31" spans="1:44" ht="15" customHeight="1" thickBot="1" x14ac:dyDescent="0.3">
      <c r="A31" s="4" t="s">
        <v>16</v>
      </c>
      <c r="B31" s="2">
        <v>8385000</v>
      </c>
      <c r="C31" s="2">
        <v>9617500</v>
      </c>
      <c r="D31" s="2">
        <v>16977500</v>
      </c>
      <c r="E31" s="2"/>
      <c r="F31" s="2"/>
      <c r="G31" s="2">
        <v>6975000</v>
      </c>
      <c r="H31" s="2">
        <v>6181250</v>
      </c>
      <c r="I31" s="2"/>
      <c r="J31" s="2"/>
      <c r="K31" s="2"/>
      <c r="L31" s="1">
        <f t="shared" ref="L31" si="21">B31+D31+F31+H31+J31</f>
        <v>31543750</v>
      </c>
      <c r="M31" s="13">
        <f t="shared" ref="M31" si="22">C31+E31+G31+I31+K31</f>
        <v>16592500</v>
      </c>
      <c r="N31" s="21">
        <f t="shared" ref="N31" si="23">L31+M31</f>
        <v>48136250</v>
      </c>
      <c r="P31" s="4" t="s">
        <v>16</v>
      </c>
      <c r="Q31" s="2">
        <v>750</v>
      </c>
      <c r="R31" s="2">
        <v>1500</v>
      </c>
      <c r="S31" s="2">
        <v>1750</v>
      </c>
      <c r="T31" s="2">
        <v>0</v>
      </c>
      <c r="U31" s="2">
        <v>0</v>
      </c>
      <c r="V31" s="2">
        <v>500</v>
      </c>
      <c r="W31" s="2">
        <v>750</v>
      </c>
      <c r="X31" s="2">
        <v>0</v>
      </c>
      <c r="Y31" s="2">
        <v>0</v>
      </c>
      <c r="Z31" s="2">
        <v>0</v>
      </c>
      <c r="AA31" s="1">
        <f t="shared" ref="AA31" si="24">Q31+S31+U31+W31+Y31</f>
        <v>3250</v>
      </c>
      <c r="AB31" s="13">
        <f t="shared" ref="AB31" si="25">R31+T31+V31+X31+Z31</f>
        <v>2000</v>
      </c>
      <c r="AC31" s="14">
        <f t="shared" ref="AC31" si="26">AA31+AB31</f>
        <v>5250</v>
      </c>
      <c r="AE31" s="4" t="s">
        <v>16</v>
      </c>
      <c r="AF31" s="2">
        <f t="shared" si="20"/>
        <v>11180</v>
      </c>
      <c r="AG31" s="2">
        <f t="shared" si="15"/>
        <v>6411.666666666667</v>
      </c>
      <c r="AH31" s="2">
        <f t="shared" si="15"/>
        <v>9701.4285714285706</v>
      </c>
      <c r="AI31" s="2" t="str">
        <f t="shared" si="15"/>
        <v>N.A.</v>
      </c>
      <c r="AJ31" s="2" t="str">
        <f t="shared" si="15"/>
        <v>N.A.</v>
      </c>
      <c r="AK31" s="2">
        <f t="shared" si="15"/>
        <v>13950</v>
      </c>
      <c r="AL31" s="2">
        <f t="shared" si="15"/>
        <v>8241.6666666666661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9705.7692307692305</v>
      </c>
      <c r="AQ31" s="13">
        <f t="shared" ref="AQ31" si="28">IFERROR(M31/AB31, "N.A.")</f>
        <v>8296.25</v>
      </c>
      <c r="AR31" s="14">
        <f t="shared" ref="AR31" si="29">IFERROR(N31/AC31, "N.A.")</f>
        <v>9168.8095238095229</v>
      </c>
    </row>
    <row r="32" spans="1:44" ht="15" customHeight="1" thickBot="1" x14ac:dyDescent="0.3">
      <c r="A32" s="5" t="s">
        <v>0</v>
      </c>
      <c r="B32" s="42">
        <f>B31+C31</f>
        <v>18002500</v>
      </c>
      <c r="C32" s="43"/>
      <c r="D32" s="42">
        <f>D31+E31</f>
        <v>16977500</v>
      </c>
      <c r="E32" s="43"/>
      <c r="F32" s="42">
        <f>F31+G31</f>
        <v>6975000</v>
      </c>
      <c r="G32" s="43"/>
      <c r="H32" s="42">
        <f>H31+I31</f>
        <v>6181250</v>
      </c>
      <c r="I32" s="43"/>
      <c r="J32" s="42">
        <f>J31+K31</f>
        <v>0</v>
      </c>
      <c r="K32" s="43"/>
      <c r="L32" s="42">
        <f>L31+M31</f>
        <v>48136250</v>
      </c>
      <c r="M32" s="46"/>
      <c r="N32" s="22">
        <f>B32+D32+F32+H32+J32</f>
        <v>48136250</v>
      </c>
      <c r="P32" s="5" t="s">
        <v>0</v>
      </c>
      <c r="Q32" s="42">
        <f>Q31+R31</f>
        <v>2250</v>
      </c>
      <c r="R32" s="43"/>
      <c r="S32" s="42">
        <f>S31+T31</f>
        <v>1750</v>
      </c>
      <c r="T32" s="43"/>
      <c r="U32" s="42">
        <f>U31+V31</f>
        <v>500</v>
      </c>
      <c r="V32" s="43"/>
      <c r="W32" s="42">
        <f>W31+X31</f>
        <v>750</v>
      </c>
      <c r="X32" s="43"/>
      <c r="Y32" s="42">
        <f>Y31+Z31</f>
        <v>0</v>
      </c>
      <c r="Z32" s="43"/>
      <c r="AA32" s="42">
        <f>AA31+AB31</f>
        <v>5250</v>
      </c>
      <c r="AB32" s="43"/>
      <c r="AC32" s="23">
        <f>Q32+S32+U32+W32+Y32</f>
        <v>5250</v>
      </c>
      <c r="AE32" s="5" t="s">
        <v>0</v>
      </c>
      <c r="AF32" s="44">
        <f>IFERROR(B32/Q32,"N.A.")</f>
        <v>8001.1111111111113</v>
      </c>
      <c r="AG32" s="45"/>
      <c r="AH32" s="44">
        <f>IFERROR(D32/S32,"N.A.")</f>
        <v>9701.4285714285706</v>
      </c>
      <c r="AI32" s="45"/>
      <c r="AJ32" s="44">
        <f>IFERROR(F32/U32,"N.A.")</f>
        <v>13950</v>
      </c>
      <c r="AK32" s="45"/>
      <c r="AL32" s="44">
        <f>IFERROR(H32/W32,"N.A.")</f>
        <v>8241.6666666666661</v>
      </c>
      <c r="AM32" s="45"/>
      <c r="AN32" s="44" t="str">
        <f>IFERROR(J32/Y32,"N.A.")</f>
        <v>N.A.</v>
      </c>
      <c r="AO32" s="45"/>
      <c r="AP32" s="44">
        <f>IFERROR(L32/AA32,"N.A.")</f>
        <v>9168.8095238095229</v>
      </c>
      <c r="AQ32" s="45"/>
      <c r="AR32" s="16">
        <f>IFERROR(N32/AC32, "N.A.")</f>
        <v>9168.8095238095229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/>
      <c r="C39" s="2"/>
      <c r="D39" s="2">
        <v>1935000</v>
      </c>
      <c r="E39" s="2"/>
      <c r="F39" s="2"/>
      <c r="G39" s="2"/>
      <c r="H39" s="2">
        <v>1075000</v>
      </c>
      <c r="I39" s="2"/>
      <c r="J39" s="2"/>
      <c r="K39" s="2"/>
      <c r="L39" s="1">
        <f>B39+D39+F39+H39+J39</f>
        <v>3010000</v>
      </c>
      <c r="M39" s="13">
        <f>C39+E39+G39+I39+K39</f>
        <v>0</v>
      </c>
      <c r="N39" s="14">
        <f>L39+M39</f>
        <v>3010000</v>
      </c>
      <c r="P39" s="3" t="s">
        <v>12</v>
      </c>
      <c r="Q39" s="2">
        <v>0</v>
      </c>
      <c r="R39" s="2">
        <v>0</v>
      </c>
      <c r="S39" s="2">
        <v>250</v>
      </c>
      <c r="T39" s="2">
        <v>0</v>
      </c>
      <c r="U39" s="2">
        <v>0</v>
      </c>
      <c r="V39" s="2">
        <v>0</v>
      </c>
      <c r="W39" s="2">
        <v>250</v>
      </c>
      <c r="X39" s="2">
        <v>0</v>
      </c>
      <c r="Y39" s="2">
        <v>0</v>
      </c>
      <c r="Z39" s="2">
        <v>0</v>
      </c>
      <c r="AA39" s="1">
        <f>Q39+S39+U39+W39+Y39</f>
        <v>500</v>
      </c>
      <c r="AB39" s="13">
        <f>R39+T39+V39+X39+Z39</f>
        <v>0</v>
      </c>
      <c r="AC39" s="14">
        <f>AA39+AB39</f>
        <v>500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>
        <f t="shared" si="30"/>
        <v>7740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4300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6020</v>
      </c>
      <c r="AQ39" s="13" t="str">
        <f t="shared" si="30"/>
        <v>N.A.</v>
      </c>
      <c r="AR39" s="14">
        <f t="shared" si="30"/>
        <v>6020</v>
      </c>
    </row>
    <row r="40" spans="1:44" ht="15" customHeight="1" thickBot="1" x14ac:dyDescent="0.3">
      <c r="A40" s="3" t="s">
        <v>13</v>
      </c>
      <c r="B40" s="2">
        <v>850000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850000</v>
      </c>
      <c r="M40" s="13">
        <f t="shared" si="31"/>
        <v>0</v>
      </c>
      <c r="N40" s="14">
        <f t="shared" ref="N40:N42" si="32">L40+M40</f>
        <v>850000</v>
      </c>
      <c r="P40" s="3" t="s">
        <v>13</v>
      </c>
      <c r="Q40" s="2">
        <v>250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250</v>
      </c>
      <c r="AB40" s="13">
        <f t="shared" si="33"/>
        <v>0</v>
      </c>
      <c r="AC40" s="14">
        <f t="shared" ref="AC40:AC42" si="34">AA40+AB40</f>
        <v>250</v>
      </c>
      <c r="AE40" s="3" t="s">
        <v>13</v>
      </c>
      <c r="AF40" s="2">
        <f t="shared" ref="AF40:AF43" si="35">IFERROR(B40/Q40, "N.A.")</f>
        <v>3400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3400</v>
      </c>
      <c r="AQ40" s="13" t="str">
        <f t="shared" si="30"/>
        <v>N.A.</v>
      </c>
      <c r="AR40" s="14">
        <f t="shared" si="30"/>
        <v>3400</v>
      </c>
    </row>
    <row r="41" spans="1:44" ht="15" customHeight="1" thickBot="1" x14ac:dyDescent="0.3">
      <c r="A41" s="3" t="s">
        <v>14</v>
      </c>
      <c r="B41" s="2">
        <v>2902500</v>
      </c>
      <c r="C41" s="2">
        <v>7850000</v>
      </c>
      <c r="D41" s="2"/>
      <c r="E41" s="2"/>
      <c r="F41" s="2"/>
      <c r="G41" s="2"/>
      <c r="H41" s="2"/>
      <c r="I41" s="2">
        <v>1612500</v>
      </c>
      <c r="J41" s="2"/>
      <c r="K41" s="2"/>
      <c r="L41" s="1">
        <f t="shared" si="31"/>
        <v>2902500</v>
      </c>
      <c r="M41" s="13">
        <f t="shared" si="31"/>
        <v>9462500</v>
      </c>
      <c r="N41" s="14">
        <f t="shared" si="32"/>
        <v>12365000</v>
      </c>
      <c r="P41" s="3" t="s">
        <v>14</v>
      </c>
      <c r="Q41" s="2">
        <v>500</v>
      </c>
      <c r="R41" s="2">
        <v>500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250</v>
      </c>
      <c r="Y41" s="2">
        <v>0</v>
      </c>
      <c r="Z41" s="2">
        <v>0</v>
      </c>
      <c r="AA41" s="1">
        <f t="shared" si="33"/>
        <v>500</v>
      </c>
      <c r="AB41" s="13">
        <f t="shared" si="33"/>
        <v>750</v>
      </c>
      <c r="AC41" s="14">
        <f t="shared" si="34"/>
        <v>1250</v>
      </c>
      <c r="AE41" s="3" t="s">
        <v>14</v>
      </c>
      <c r="AF41" s="2">
        <f t="shared" si="35"/>
        <v>5805</v>
      </c>
      <c r="AG41" s="2">
        <f t="shared" si="30"/>
        <v>15700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6450</v>
      </c>
      <c r="AN41" s="2" t="str">
        <f t="shared" si="30"/>
        <v>N.A.</v>
      </c>
      <c r="AO41" s="2" t="str">
        <f t="shared" si="30"/>
        <v>N.A.</v>
      </c>
      <c r="AP41" s="15">
        <f t="shared" si="30"/>
        <v>5805</v>
      </c>
      <c r="AQ41" s="13">
        <f t="shared" si="30"/>
        <v>12616.666666666666</v>
      </c>
      <c r="AR41" s="14">
        <f t="shared" si="30"/>
        <v>9892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3752500</v>
      </c>
      <c r="C43" s="2">
        <v>7850000</v>
      </c>
      <c r="D43" s="2">
        <v>1935000</v>
      </c>
      <c r="E43" s="2"/>
      <c r="F43" s="2"/>
      <c r="G43" s="2"/>
      <c r="H43" s="2">
        <v>1075000</v>
      </c>
      <c r="I43" s="2">
        <v>1612500</v>
      </c>
      <c r="J43" s="2"/>
      <c r="K43" s="2"/>
      <c r="L43" s="1">
        <f t="shared" ref="L43" si="36">B43+D43+F43+H43+J43</f>
        <v>6762500</v>
      </c>
      <c r="M43" s="13">
        <f t="shared" ref="M43" si="37">C43+E43+G43+I43+K43</f>
        <v>9462500</v>
      </c>
      <c r="N43" s="21">
        <f t="shared" ref="N43" si="38">L43+M43</f>
        <v>16225000</v>
      </c>
      <c r="P43" s="4" t="s">
        <v>16</v>
      </c>
      <c r="Q43" s="2">
        <v>750</v>
      </c>
      <c r="R43" s="2">
        <v>500</v>
      </c>
      <c r="S43" s="2">
        <v>250</v>
      </c>
      <c r="T43" s="2">
        <v>0</v>
      </c>
      <c r="U43" s="2">
        <v>0</v>
      </c>
      <c r="V43" s="2">
        <v>0</v>
      </c>
      <c r="W43" s="2">
        <v>250</v>
      </c>
      <c r="X43" s="2">
        <v>250</v>
      </c>
      <c r="Y43" s="2">
        <v>0</v>
      </c>
      <c r="Z43" s="2">
        <v>0</v>
      </c>
      <c r="AA43" s="1">
        <f t="shared" ref="AA43" si="39">Q43+S43+U43+W43+Y43</f>
        <v>1250</v>
      </c>
      <c r="AB43" s="13">
        <f t="shared" ref="AB43" si="40">R43+T43+V43+X43+Z43</f>
        <v>750</v>
      </c>
      <c r="AC43" s="21">
        <f t="shared" ref="AC43" si="41">AA43+AB43</f>
        <v>2000</v>
      </c>
      <c r="AE43" s="4" t="s">
        <v>16</v>
      </c>
      <c r="AF43" s="2">
        <f t="shared" si="35"/>
        <v>5003.333333333333</v>
      </c>
      <c r="AG43" s="2">
        <f t="shared" si="30"/>
        <v>15700</v>
      </c>
      <c r="AH43" s="2">
        <f t="shared" si="30"/>
        <v>7740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4300</v>
      </c>
      <c r="AM43" s="2">
        <f t="shared" si="30"/>
        <v>6450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5410</v>
      </c>
      <c r="AQ43" s="13">
        <f t="shared" ref="AQ43" si="43">IFERROR(M43/AB43, "N.A.")</f>
        <v>12616.666666666666</v>
      </c>
      <c r="AR43" s="14">
        <f t="shared" ref="AR43" si="44">IFERROR(N43/AC43, "N.A.")</f>
        <v>8112.5</v>
      </c>
    </row>
    <row r="44" spans="1:44" ht="15" customHeight="1" thickBot="1" x14ac:dyDescent="0.3">
      <c r="A44" s="5" t="s">
        <v>0</v>
      </c>
      <c r="B44" s="42">
        <f>B43+C43</f>
        <v>11602500</v>
      </c>
      <c r="C44" s="43"/>
      <c r="D44" s="42">
        <f>D43+E43</f>
        <v>1935000</v>
      </c>
      <c r="E44" s="43"/>
      <c r="F44" s="42">
        <f>F43+G43</f>
        <v>0</v>
      </c>
      <c r="G44" s="43"/>
      <c r="H44" s="42">
        <f>H43+I43</f>
        <v>2687500</v>
      </c>
      <c r="I44" s="43"/>
      <c r="J44" s="42">
        <f>J43+K43</f>
        <v>0</v>
      </c>
      <c r="K44" s="43"/>
      <c r="L44" s="42">
        <f>L43+M43</f>
        <v>16225000</v>
      </c>
      <c r="M44" s="46"/>
      <c r="N44" s="22">
        <f>B44+D44+F44+H44+J44</f>
        <v>16225000</v>
      </c>
      <c r="P44" s="5" t="s">
        <v>0</v>
      </c>
      <c r="Q44" s="42">
        <f>Q43+R43</f>
        <v>1250</v>
      </c>
      <c r="R44" s="43"/>
      <c r="S44" s="42">
        <f>S43+T43</f>
        <v>250</v>
      </c>
      <c r="T44" s="43"/>
      <c r="U44" s="42">
        <f>U43+V43</f>
        <v>0</v>
      </c>
      <c r="V44" s="43"/>
      <c r="W44" s="42">
        <f>W43+X43</f>
        <v>500</v>
      </c>
      <c r="X44" s="43"/>
      <c r="Y44" s="42">
        <f>Y43+Z43</f>
        <v>0</v>
      </c>
      <c r="Z44" s="43"/>
      <c r="AA44" s="42">
        <f>AA43+AB43</f>
        <v>2000</v>
      </c>
      <c r="AB44" s="46"/>
      <c r="AC44" s="22">
        <f>Q44+S44+U44+W44+Y44</f>
        <v>2000</v>
      </c>
      <c r="AE44" s="5" t="s">
        <v>0</v>
      </c>
      <c r="AF44" s="44">
        <f>IFERROR(B44/Q44,"N.A.")</f>
        <v>9282</v>
      </c>
      <c r="AG44" s="45"/>
      <c r="AH44" s="44">
        <f>IFERROR(D44/S44,"N.A.")</f>
        <v>7740</v>
      </c>
      <c r="AI44" s="45"/>
      <c r="AJ44" s="44" t="str">
        <f>IFERROR(F44/U44,"N.A.")</f>
        <v>N.A.</v>
      </c>
      <c r="AK44" s="45"/>
      <c r="AL44" s="44">
        <f>IFERROR(H44/W44,"N.A.")</f>
        <v>5375</v>
      </c>
      <c r="AM44" s="45"/>
      <c r="AN44" s="44" t="str">
        <f>IFERROR(J44/Y44,"N.A.")</f>
        <v>N.A.</v>
      </c>
      <c r="AO44" s="45"/>
      <c r="AP44" s="44">
        <f>IFERROR(L44/AA44,"N.A.")</f>
        <v>8112.5</v>
      </c>
      <c r="AQ44" s="45"/>
      <c r="AR44" s="16">
        <f>IFERROR(N44/AC44, "N.A.")</f>
        <v>8112.5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61031019.999999993</v>
      </c>
      <c r="C15" s="2"/>
      <c r="D15" s="2">
        <v>8326350</v>
      </c>
      <c r="E15" s="2"/>
      <c r="F15" s="2">
        <v>16839300</v>
      </c>
      <c r="G15" s="2"/>
      <c r="H15" s="2">
        <v>94138212.00000003</v>
      </c>
      <c r="I15" s="2"/>
      <c r="J15" s="2">
        <v>0</v>
      </c>
      <c r="K15" s="2"/>
      <c r="L15" s="1">
        <f>B15+D15+F15+H15+J15</f>
        <v>180334882.00000003</v>
      </c>
      <c r="M15" s="13">
        <f>C15+E15+G15+I15+K15</f>
        <v>0</v>
      </c>
      <c r="N15" s="14">
        <f>L15+M15</f>
        <v>180334882.00000003</v>
      </c>
      <c r="P15" s="3" t="s">
        <v>12</v>
      </c>
      <c r="Q15" s="2">
        <v>10455</v>
      </c>
      <c r="R15" s="2">
        <v>0</v>
      </c>
      <c r="S15" s="2">
        <v>1130</v>
      </c>
      <c r="T15" s="2">
        <v>0</v>
      </c>
      <c r="U15" s="2">
        <v>1680</v>
      </c>
      <c r="V15" s="2">
        <v>0</v>
      </c>
      <c r="W15" s="2">
        <v>21123</v>
      </c>
      <c r="X15" s="2">
        <v>0</v>
      </c>
      <c r="Y15" s="2">
        <v>2300</v>
      </c>
      <c r="Z15" s="2">
        <v>0</v>
      </c>
      <c r="AA15" s="1">
        <f>Q15+S15+U15+W15+Y15</f>
        <v>36688</v>
      </c>
      <c r="AB15" s="13">
        <f>R15+T15+V15+X15+Z15</f>
        <v>0</v>
      </c>
      <c r="AC15" s="14">
        <f>AA15+AB15</f>
        <v>36688</v>
      </c>
      <c r="AE15" s="3" t="s">
        <v>12</v>
      </c>
      <c r="AF15" s="2">
        <f>IFERROR(B15/Q15, "N.A.")</f>
        <v>5837.4959349593491</v>
      </c>
      <c r="AG15" s="2" t="str">
        <f t="shared" ref="AG15:AR19" si="0">IFERROR(C15/R15, "N.A.")</f>
        <v>N.A.</v>
      </c>
      <c r="AH15" s="2">
        <f t="shared" si="0"/>
        <v>7368.4513274336286</v>
      </c>
      <c r="AI15" s="2" t="str">
        <f t="shared" si="0"/>
        <v>N.A.</v>
      </c>
      <c r="AJ15" s="2">
        <f t="shared" si="0"/>
        <v>10023.392857142857</v>
      </c>
      <c r="AK15" s="2" t="str">
        <f t="shared" si="0"/>
        <v>N.A.</v>
      </c>
      <c r="AL15" s="2">
        <f t="shared" si="0"/>
        <v>4456.668655020595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4915.3642062799836</v>
      </c>
      <c r="AQ15" s="13" t="str">
        <f t="shared" si="0"/>
        <v>N.A.</v>
      </c>
      <c r="AR15" s="14">
        <f t="shared" si="0"/>
        <v>4915.3642062799836</v>
      </c>
    </row>
    <row r="16" spans="1:44" ht="15" customHeight="1" thickBot="1" x14ac:dyDescent="0.3">
      <c r="A16" s="3" t="s">
        <v>13</v>
      </c>
      <c r="B16" s="2">
        <v>24858510</v>
      </c>
      <c r="C16" s="2">
        <v>3837750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24858510</v>
      </c>
      <c r="M16" s="13">
        <f t="shared" si="1"/>
        <v>3837750</v>
      </c>
      <c r="N16" s="14">
        <f t="shared" ref="N16:N18" si="2">L16+M16</f>
        <v>28696260</v>
      </c>
      <c r="P16" s="3" t="s">
        <v>13</v>
      </c>
      <c r="Q16" s="2">
        <v>5473</v>
      </c>
      <c r="R16" s="2">
        <v>357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5473</v>
      </c>
      <c r="AB16" s="13">
        <f t="shared" si="3"/>
        <v>357</v>
      </c>
      <c r="AC16" s="14">
        <f t="shared" ref="AC16:AC18" si="4">AA16+AB16</f>
        <v>5830</v>
      </c>
      <c r="AE16" s="3" t="s">
        <v>13</v>
      </c>
      <c r="AF16" s="2">
        <f t="shared" ref="AF16:AF19" si="5">IFERROR(B16/Q16, "N.A.")</f>
        <v>4542.0263109811804</v>
      </c>
      <c r="AG16" s="2">
        <f t="shared" si="0"/>
        <v>10750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4542.0263109811804</v>
      </c>
      <c r="AQ16" s="13">
        <f t="shared" si="0"/>
        <v>10750</v>
      </c>
      <c r="AR16" s="14">
        <f t="shared" si="0"/>
        <v>4922.1715265866205</v>
      </c>
    </row>
    <row r="17" spans="1:44" ht="15" customHeight="1" thickBot="1" x14ac:dyDescent="0.3">
      <c r="A17" s="3" t="s">
        <v>14</v>
      </c>
      <c r="B17" s="2">
        <v>111485854.99999997</v>
      </c>
      <c r="C17" s="2">
        <v>460865395.0000003</v>
      </c>
      <c r="D17" s="2">
        <v>24713209.000000004</v>
      </c>
      <c r="E17" s="2"/>
      <c r="F17" s="2"/>
      <c r="G17" s="2">
        <v>35052600</v>
      </c>
      <c r="H17" s="2"/>
      <c r="I17" s="2">
        <v>28661619.999999996</v>
      </c>
      <c r="J17" s="2">
        <v>0</v>
      </c>
      <c r="K17" s="2"/>
      <c r="L17" s="1">
        <f t="shared" si="1"/>
        <v>136199063.99999997</v>
      </c>
      <c r="M17" s="13">
        <f t="shared" si="1"/>
        <v>524579615.0000003</v>
      </c>
      <c r="N17" s="14">
        <f t="shared" si="2"/>
        <v>660778679.00000024</v>
      </c>
      <c r="P17" s="3" t="s">
        <v>14</v>
      </c>
      <c r="Q17" s="2">
        <v>18951</v>
      </c>
      <c r="R17" s="2">
        <v>62175</v>
      </c>
      <c r="S17" s="2">
        <v>2089</v>
      </c>
      <c r="T17" s="2">
        <v>0</v>
      </c>
      <c r="U17" s="2">
        <v>0</v>
      </c>
      <c r="V17" s="2">
        <v>1935</v>
      </c>
      <c r="W17" s="2">
        <v>0</v>
      </c>
      <c r="X17" s="2">
        <v>4052</v>
      </c>
      <c r="Y17" s="2">
        <v>1932</v>
      </c>
      <c r="Z17" s="2">
        <v>0</v>
      </c>
      <c r="AA17" s="1">
        <f t="shared" si="3"/>
        <v>22972</v>
      </c>
      <c r="AB17" s="13">
        <f t="shared" si="3"/>
        <v>68162</v>
      </c>
      <c r="AC17" s="14">
        <f t="shared" si="4"/>
        <v>91134</v>
      </c>
      <c r="AE17" s="3" t="s">
        <v>14</v>
      </c>
      <c r="AF17" s="2">
        <f t="shared" si="5"/>
        <v>5882.848134663077</v>
      </c>
      <c r="AG17" s="2">
        <f t="shared" si="0"/>
        <v>7412.3907519099366</v>
      </c>
      <c r="AH17" s="2">
        <f t="shared" si="0"/>
        <v>11830.162278602204</v>
      </c>
      <c r="AI17" s="2" t="str">
        <f t="shared" si="0"/>
        <v>N.A.</v>
      </c>
      <c r="AJ17" s="2" t="str">
        <f t="shared" si="0"/>
        <v>N.A.</v>
      </c>
      <c r="AK17" s="2">
        <f t="shared" si="0"/>
        <v>18115.038759689924</v>
      </c>
      <c r="AL17" s="2" t="str">
        <f t="shared" si="0"/>
        <v>N.A.</v>
      </c>
      <c r="AM17" s="2">
        <f t="shared" si="0"/>
        <v>7073.4501480750241</v>
      </c>
      <c r="AN17" s="2">
        <f t="shared" si="0"/>
        <v>0</v>
      </c>
      <c r="AO17" s="2" t="str">
        <f t="shared" si="0"/>
        <v>N.A.</v>
      </c>
      <c r="AP17" s="15">
        <f t="shared" si="0"/>
        <v>5928.9162458645296</v>
      </c>
      <c r="AQ17" s="13">
        <f t="shared" si="0"/>
        <v>7696.071344737541</v>
      </c>
      <c r="AR17" s="14">
        <f t="shared" si="0"/>
        <v>7250.6274167709116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0</v>
      </c>
      <c r="AB18" s="13">
        <f t="shared" si="3"/>
        <v>0</v>
      </c>
      <c r="AC18" s="21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>
        <v>197375385</v>
      </c>
      <c r="C19" s="2">
        <v>464703145.00000006</v>
      </c>
      <c r="D19" s="2">
        <v>33039559.000000004</v>
      </c>
      <c r="E19" s="2"/>
      <c r="F19" s="2">
        <v>16839300</v>
      </c>
      <c r="G19" s="2">
        <v>35052600</v>
      </c>
      <c r="H19" s="2">
        <v>94138212.00000003</v>
      </c>
      <c r="I19" s="2">
        <v>28661619.999999996</v>
      </c>
      <c r="J19" s="2">
        <v>0</v>
      </c>
      <c r="K19" s="2"/>
      <c r="L19" s="1">
        <f t="shared" ref="L19" si="6">B19+D19+F19+H19+J19</f>
        <v>341392456</v>
      </c>
      <c r="M19" s="13">
        <f t="shared" ref="M19" si="7">C19+E19+G19+I19+K19</f>
        <v>528417365.00000006</v>
      </c>
      <c r="N19" s="21">
        <f t="shared" ref="N19" si="8">L19+M19</f>
        <v>869809821</v>
      </c>
      <c r="P19" s="4" t="s">
        <v>16</v>
      </c>
      <c r="Q19" s="2">
        <v>34879</v>
      </c>
      <c r="R19" s="2">
        <v>62532</v>
      </c>
      <c r="S19" s="2">
        <v>3219</v>
      </c>
      <c r="T19" s="2">
        <v>0</v>
      </c>
      <c r="U19" s="2">
        <v>1680</v>
      </c>
      <c r="V19" s="2">
        <v>1935</v>
      </c>
      <c r="W19" s="2">
        <v>21123</v>
      </c>
      <c r="X19" s="2">
        <v>4052</v>
      </c>
      <c r="Y19" s="2">
        <v>4232</v>
      </c>
      <c r="Z19" s="2">
        <v>0</v>
      </c>
      <c r="AA19" s="1">
        <f t="shared" ref="AA19" si="9">Q19+S19+U19+W19+Y19</f>
        <v>65133</v>
      </c>
      <c r="AB19" s="13">
        <f t="shared" ref="AB19" si="10">R19+T19+V19+X19+Z19</f>
        <v>68519</v>
      </c>
      <c r="AC19" s="14">
        <f t="shared" ref="AC19" si="11">AA19+AB19</f>
        <v>133652</v>
      </c>
      <c r="AE19" s="4" t="s">
        <v>16</v>
      </c>
      <c r="AF19" s="2">
        <f t="shared" si="5"/>
        <v>5658.86020241406</v>
      </c>
      <c r="AG19" s="2">
        <f t="shared" si="0"/>
        <v>7431.4454199449892</v>
      </c>
      <c r="AH19" s="2">
        <f t="shared" si="0"/>
        <v>10263.920161540853</v>
      </c>
      <c r="AI19" s="2" t="str">
        <f t="shared" si="0"/>
        <v>N.A.</v>
      </c>
      <c r="AJ19" s="2">
        <f t="shared" si="0"/>
        <v>10023.392857142857</v>
      </c>
      <c r="AK19" s="2">
        <f t="shared" si="0"/>
        <v>18115.038759689924</v>
      </c>
      <c r="AL19" s="2">
        <f t="shared" si="0"/>
        <v>4456.668655020595</v>
      </c>
      <c r="AM19" s="2">
        <f t="shared" si="0"/>
        <v>7073.4501480750241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5241.4667833509893</v>
      </c>
      <c r="AQ19" s="13">
        <f t="shared" ref="AQ19" si="13">IFERROR(M19/AB19, "N.A.")</f>
        <v>7711.9830266057597</v>
      </c>
      <c r="AR19" s="14">
        <f t="shared" ref="AR19" si="14">IFERROR(N19/AC19, "N.A.")</f>
        <v>6508.0194909167094</v>
      </c>
    </row>
    <row r="20" spans="1:44" ht="15" customHeight="1" thickBot="1" x14ac:dyDescent="0.3">
      <c r="A20" s="5" t="s">
        <v>0</v>
      </c>
      <c r="B20" s="42">
        <f>B19+C19</f>
        <v>662078530</v>
      </c>
      <c r="C20" s="43"/>
      <c r="D20" s="42">
        <f>D19+E19</f>
        <v>33039559.000000004</v>
      </c>
      <c r="E20" s="43"/>
      <c r="F20" s="42">
        <f>F19+G19</f>
        <v>51891900</v>
      </c>
      <c r="G20" s="43"/>
      <c r="H20" s="42">
        <f>H19+I19</f>
        <v>122799832.00000003</v>
      </c>
      <c r="I20" s="43"/>
      <c r="J20" s="42">
        <f>J19+K19</f>
        <v>0</v>
      </c>
      <c r="K20" s="43"/>
      <c r="L20" s="42">
        <f>L19+M19</f>
        <v>869809821</v>
      </c>
      <c r="M20" s="46"/>
      <c r="N20" s="22">
        <f>B20+D20+F20+H20+J20</f>
        <v>869809821</v>
      </c>
      <c r="P20" s="5" t="s">
        <v>0</v>
      </c>
      <c r="Q20" s="42">
        <f>Q19+R19</f>
        <v>97411</v>
      </c>
      <c r="R20" s="43"/>
      <c r="S20" s="42">
        <f>S19+T19</f>
        <v>3219</v>
      </c>
      <c r="T20" s="43"/>
      <c r="U20" s="42">
        <f>U19+V19</f>
        <v>3615</v>
      </c>
      <c r="V20" s="43"/>
      <c r="W20" s="42">
        <f>W19+X19</f>
        <v>25175</v>
      </c>
      <c r="X20" s="43"/>
      <c r="Y20" s="42">
        <f>Y19+Z19</f>
        <v>4232</v>
      </c>
      <c r="Z20" s="43"/>
      <c r="AA20" s="42">
        <f>AA19+AB19</f>
        <v>133652</v>
      </c>
      <c r="AB20" s="43"/>
      <c r="AC20" s="23">
        <f>Q20+S20+U20+W20+Y20</f>
        <v>133652</v>
      </c>
      <c r="AE20" s="5" t="s">
        <v>0</v>
      </c>
      <c r="AF20" s="44">
        <f>IFERROR(B20/Q20,"N.A.")</f>
        <v>6796.7532414203733</v>
      </c>
      <c r="AG20" s="45"/>
      <c r="AH20" s="44">
        <f>IFERROR(D20/S20,"N.A.")</f>
        <v>10263.920161540853</v>
      </c>
      <c r="AI20" s="45"/>
      <c r="AJ20" s="44">
        <f>IFERROR(F20/U20,"N.A.")</f>
        <v>14354.60580912863</v>
      </c>
      <c r="AK20" s="45"/>
      <c r="AL20" s="44">
        <f>IFERROR(H20/W20,"N.A.")</f>
        <v>4877.8483416087402</v>
      </c>
      <c r="AM20" s="45"/>
      <c r="AN20" s="44">
        <f>IFERROR(J20/Y20,"N.A.")</f>
        <v>0</v>
      </c>
      <c r="AO20" s="45"/>
      <c r="AP20" s="44">
        <f>IFERROR(L20/AA20,"N.A.")</f>
        <v>6508.0194909167094</v>
      </c>
      <c r="AQ20" s="45"/>
      <c r="AR20" s="16">
        <f>IFERROR(N20/AC20, "N.A.")</f>
        <v>6508.0194909167094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46092340.000000007</v>
      </c>
      <c r="C27" s="2"/>
      <c r="D27" s="2">
        <v>8326350</v>
      </c>
      <c r="E27" s="2"/>
      <c r="F27" s="2">
        <v>16839300</v>
      </c>
      <c r="G27" s="2"/>
      <c r="H27" s="2">
        <v>64686376.999999985</v>
      </c>
      <c r="I27" s="2"/>
      <c r="J27" s="2">
        <v>0</v>
      </c>
      <c r="K27" s="2"/>
      <c r="L27" s="1">
        <f>B27+D27+F27+H27+J27</f>
        <v>135944367</v>
      </c>
      <c r="M27" s="13">
        <f>C27+E27+G27+I27+K27</f>
        <v>0</v>
      </c>
      <c r="N27" s="14">
        <f>L27+M27</f>
        <v>135944367</v>
      </c>
      <c r="P27" s="3" t="s">
        <v>12</v>
      </c>
      <c r="Q27" s="2">
        <v>7865</v>
      </c>
      <c r="R27" s="2">
        <v>0</v>
      </c>
      <c r="S27" s="2">
        <v>1130</v>
      </c>
      <c r="T27" s="2">
        <v>0</v>
      </c>
      <c r="U27" s="2">
        <v>1680</v>
      </c>
      <c r="V27" s="2">
        <v>0</v>
      </c>
      <c r="W27" s="2">
        <v>13559</v>
      </c>
      <c r="X27" s="2">
        <v>0</v>
      </c>
      <c r="Y27" s="2">
        <v>957</v>
      </c>
      <c r="Z27" s="2">
        <v>0</v>
      </c>
      <c r="AA27" s="1">
        <f>Q27+S27+U27+W27+Y27</f>
        <v>25191</v>
      </c>
      <c r="AB27" s="13">
        <f>R27+T27+V27+X27+Z27</f>
        <v>0</v>
      </c>
      <c r="AC27" s="14">
        <f>AA27+AB27</f>
        <v>25191</v>
      </c>
      <c r="AE27" s="3" t="s">
        <v>12</v>
      </c>
      <c r="AF27" s="2">
        <f>IFERROR(B27/Q27, "N.A.")</f>
        <v>5860.4373808010178</v>
      </c>
      <c r="AG27" s="2" t="str">
        <f t="shared" ref="AG27:AR31" si="15">IFERROR(C27/R27, "N.A.")</f>
        <v>N.A.</v>
      </c>
      <c r="AH27" s="2">
        <f t="shared" si="15"/>
        <v>7368.4513274336286</v>
      </c>
      <c r="AI27" s="2" t="str">
        <f t="shared" si="15"/>
        <v>N.A.</v>
      </c>
      <c r="AJ27" s="2">
        <f t="shared" si="15"/>
        <v>10023.392857142857</v>
      </c>
      <c r="AK27" s="2" t="str">
        <f t="shared" si="15"/>
        <v>N.A.</v>
      </c>
      <c r="AL27" s="2">
        <f t="shared" si="15"/>
        <v>4770.7336086732048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5396.5450756222463</v>
      </c>
      <c r="AQ27" s="13" t="str">
        <f t="shared" si="15"/>
        <v>N.A.</v>
      </c>
      <c r="AR27" s="14">
        <f t="shared" si="15"/>
        <v>5396.5450756222463</v>
      </c>
    </row>
    <row r="28" spans="1:44" ht="15" customHeight="1" thickBot="1" x14ac:dyDescent="0.3">
      <c r="A28" s="3" t="s">
        <v>13</v>
      </c>
      <c r="B28" s="2">
        <v>2315550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2315550</v>
      </c>
      <c r="M28" s="13">
        <f t="shared" si="16"/>
        <v>0</v>
      </c>
      <c r="N28" s="14">
        <f t="shared" ref="N28:N30" si="17">L28+M28</f>
        <v>2315550</v>
      </c>
      <c r="P28" s="3" t="s">
        <v>13</v>
      </c>
      <c r="Q28" s="2">
        <v>470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470</v>
      </c>
      <c r="AB28" s="13">
        <f t="shared" si="18"/>
        <v>0</v>
      </c>
      <c r="AC28" s="14">
        <f t="shared" ref="AC28:AC30" si="19">AA28+AB28</f>
        <v>470</v>
      </c>
      <c r="AE28" s="3" t="s">
        <v>13</v>
      </c>
      <c r="AF28" s="2">
        <f t="shared" ref="AF28:AF31" si="20">IFERROR(B28/Q28, "N.A.")</f>
        <v>4926.7021276595742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4926.7021276595742</v>
      </c>
      <c r="AQ28" s="13" t="str">
        <f t="shared" si="15"/>
        <v>N.A.</v>
      </c>
      <c r="AR28" s="14">
        <f t="shared" si="15"/>
        <v>4926.7021276595742</v>
      </c>
    </row>
    <row r="29" spans="1:44" ht="15" customHeight="1" thickBot="1" x14ac:dyDescent="0.3">
      <c r="A29" s="3" t="s">
        <v>14</v>
      </c>
      <c r="B29" s="2">
        <v>66632385</v>
      </c>
      <c r="C29" s="2">
        <v>318638595</v>
      </c>
      <c r="D29" s="2">
        <v>23150620</v>
      </c>
      <c r="E29" s="2"/>
      <c r="F29" s="2"/>
      <c r="G29" s="2">
        <v>27983400.000000004</v>
      </c>
      <c r="H29" s="2"/>
      <c r="I29" s="2">
        <v>26192619.999999996</v>
      </c>
      <c r="J29" s="2">
        <v>0</v>
      </c>
      <c r="K29" s="2"/>
      <c r="L29" s="1">
        <f t="shared" si="16"/>
        <v>89783005</v>
      </c>
      <c r="M29" s="13">
        <f t="shared" si="16"/>
        <v>372814615</v>
      </c>
      <c r="N29" s="14">
        <f t="shared" si="17"/>
        <v>462597620</v>
      </c>
      <c r="P29" s="3" t="s">
        <v>14</v>
      </c>
      <c r="Q29" s="2">
        <v>11336</v>
      </c>
      <c r="R29" s="2">
        <v>41961</v>
      </c>
      <c r="S29" s="2">
        <v>1732</v>
      </c>
      <c r="T29" s="2">
        <v>0</v>
      </c>
      <c r="U29" s="2">
        <v>0</v>
      </c>
      <c r="V29" s="2">
        <v>1524</v>
      </c>
      <c r="W29" s="2">
        <v>0</v>
      </c>
      <c r="X29" s="2">
        <v>2680</v>
      </c>
      <c r="Y29" s="2">
        <v>1648</v>
      </c>
      <c r="Z29" s="2">
        <v>0</v>
      </c>
      <c r="AA29" s="1">
        <f t="shared" si="18"/>
        <v>14716</v>
      </c>
      <c r="AB29" s="13">
        <f t="shared" si="18"/>
        <v>46165</v>
      </c>
      <c r="AC29" s="14">
        <f t="shared" si="19"/>
        <v>60881</v>
      </c>
      <c r="AE29" s="3" t="s">
        <v>14</v>
      </c>
      <c r="AF29" s="2">
        <f t="shared" si="20"/>
        <v>5877.945042342978</v>
      </c>
      <c r="AG29" s="2">
        <f t="shared" si="15"/>
        <v>7593.6844927432612</v>
      </c>
      <c r="AH29" s="2">
        <f t="shared" si="15"/>
        <v>13366.408775981525</v>
      </c>
      <c r="AI29" s="2" t="str">
        <f t="shared" si="15"/>
        <v>N.A.</v>
      </c>
      <c r="AJ29" s="2" t="str">
        <f t="shared" si="15"/>
        <v>N.A.</v>
      </c>
      <c r="AK29" s="2">
        <f t="shared" si="15"/>
        <v>18361.811023622049</v>
      </c>
      <c r="AL29" s="2" t="str">
        <f t="shared" si="15"/>
        <v>N.A.</v>
      </c>
      <c r="AM29" s="2">
        <f t="shared" si="15"/>
        <v>9773.36567164179</v>
      </c>
      <c r="AN29" s="2">
        <f t="shared" si="15"/>
        <v>0</v>
      </c>
      <c r="AO29" s="2" t="str">
        <f t="shared" si="15"/>
        <v>N.A.</v>
      </c>
      <c r="AP29" s="15">
        <f t="shared" si="15"/>
        <v>6101.0468197879854</v>
      </c>
      <c r="AQ29" s="13">
        <f t="shared" si="15"/>
        <v>8075.6983645618975</v>
      </c>
      <c r="AR29" s="14">
        <f t="shared" si="15"/>
        <v>7598.3906309029089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0</v>
      </c>
      <c r="AB30" s="13">
        <f t="shared" si="18"/>
        <v>0</v>
      </c>
      <c r="AC30" s="21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v>115040275.00000001</v>
      </c>
      <c r="C31" s="2">
        <v>318638595</v>
      </c>
      <c r="D31" s="2">
        <v>31476970.000000004</v>
      </c>
      <c r="E31" s="2"/>
      <c r="F31" s="2">
        <v>16839300</v>
      </c>
      <c r="G31" s="2">
        <v>27983400.000000004</v>
      </c>
      <c r="H31" s="2">
        <v>64686376.999999985</v>
      </c>
      <c r="I31" s="2">
        <v>26192619.999999996</v>
      </c>
      <c r="J31" s="2">
        <v>0</v>
      </c>
      <c r="K31" s="2"/>
      <c r="L31" s="1">
        <f t="shared" ref="L31" si="21">B31+D31+F31+H31+J31</f>
        <v>228042922</v>
      </c>
      <c r="M31" s="13">
        <f t="shared" ref="M31" si="22">C31+E31+G31+I31+K31</f>
        <v>372814615</v>
      </c>
      <c r="N31" s="21">
        <f t="shared" ref="N31" si="23">L31+M31</f>
        <v>600857537</v>
      </c>
      <c r="P31" s="4" t="s">
        <v>16</v>
      </c>
      <c r="Q31" s="2">
        <v>19671</v>
      </c>
      <c r="R31" s="2">
        <v>41961</v>
      </c>
      <c r="S31" s="2">
        <v>2862</v>
      </c>
      <c r="T31" s="2">
        <v>0</v>
      </c>
      <c r="U31" s="2">
        <v>1680</v>
      </c>
      <c r="V31" s="2">
        <v>1524</v>
      </c>
      <c r="W31" s="2">
        <v>13559</v>
      </c>
      <c r="X31" s="2">
        <v>2680</v>
      </c>
      <c r="Y31" s="2">
        <v>2605</v>
      </c>
      <c r="Z31" s="2">
        <v>0</v>
      </c>
      <c r="AA31" s="1">
        <f t="shared" ref="AA31" si="24">Q31+S31+U31+W31+Y31</f>
        <v>40377</v>
      </c>
      <c r="AB31" s="13">
        <f t="shared" ref="AB31" si="25">R31+T31+V31+X31+Z31</f>
        <v>46165</v>
      </c>
      <c r="AC31" s="14">
        <f t="shared" ref="AC31" si="26">AA31+AB31</f>
        <v>86542</v>
      </c>
      <c r="AE31" s="4" t="s">
        <v>16</v>
      </c>
      <c r="AF31" s="2">
        <f t="shared" si="20"/>
        <v>5848.2169183061369</v>
      </c>
      <c r="AG31" s="2">
        <f t="shared" si="15"/>
        <v>7593.6844927432612</v>
      </c>
      <c r="AH31" s="2">
        <f t="shared" si="15"/>
        <v>10998.242487770791</v>
      </c>
      <c r="AI31" s="2" t="str">
        <f t="shared" si="15"/>
        <v>N.A.</v>
      </c>
      <c r="AJ31" s="2">
        <f t="shared" si="15"/>
        <v>10023.392857142857</v>
      </c>
      <c r="AK31" s="2">
        <f t="shared" si="15"/>
        <v>18361.811023622049</v>
      </c>
      <c r="AL31" s="2">
        <f t="shared" si="15"/>
        <v>4770.7336086732048</v>
      </c>
      <c r="AM31" s="2">
        <f t="shared" si="15"/>
        <v>9773.36567164179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5647.8421378507564</v>
      </c>
      <c r="AQ31" s="13">
        <f t="shared" ref="AQ31" si="28">IFERROR(M31/AB31, "N.A.")</f>
        <v>8075.6983645618975</v>
      </c>
      <c r="AR31" s="14">
        <f t="shared" ref="AR31" si="29">IFERROR(N31/AC31, "N.A.")</f>
        <v>6942.9587599084834</v>
      </c>
    </row>
    <row r="32" spans="1:44" ht="15" customHeight="1" thickBot="1" x14ac:dyDescent="0.3">
      <c r="A32" s="5" t="s">
        <v>0</v>
      </c>
      <c r="B32" s="42">
        <f>B31+C31</f>
        <v>433678870</v>
      </c>
      <c r="C32" s="43"/>
      <c r="D32" s="42">
        <f>D31+E31</f>
        <v>31476970.000000004</v>
      </c>
      <c r="E32" s="43"/>
      <c r="F32" s="42">
        <f>F31+G31</f>
        <v>44822700</v>
      </c>
      <c r="G32" s="43"/>
      <c r="H32" s="42">
        <f>H31+I31</f>
        <v>90878996.999999985</v>
      </c>
      <c r="I32" s="43"/>
      <c r="J32" s="42">
        <f>J31+K31</f>
        <v>0</v>
      </c>
      <c r="K32" s="43"/>
      <c r="L32" s="42">
        <f>L31+M31</f>
        <v>600857537</v>
      </c>
      <c r="M32" s="46"/>
      <c r="N32" s="22">
        <f>B32+D32+F32+H32+J32</f>
        <v>600857537</v>
      </c>
      <c r="P32" s="5" t="s">
        <v>0</v>
      </c>
      <c r="Q32" s="42">
        <f>Q31+R31</f>
        <v>61632</v>
      </c>
      <c r="R32" s="43"/>
      <c r="S32" s="42">
        <f>S31+T31</f>
        <v>2862</v>
      </c>
      <c r="T32" s="43"/>
      <c r="U32" s="42">
        <f>U31+V31</f>
        <v>3204</v>
      </c>
      <c r="V32" s="43"/>
      <c r="W32" s="42">
        <f>W31+X31</f>
        <v>16239</v>
      </c>
      <c r="X32" s="43"/>
      <c r="Y32" s="42">
        <f>Y31+Z31</f>
        <v>2605</v>
      </c>
      <c r="Z32" s="43"/>
      <c r="AA32" s="42">
        <f>AA31+AB31</f>
        <v>86542</v>
      </c>
      <c r="AB32" s="43"/>
      <c r="AC32" s="23">
        <f>Q32+S32+U32+W32+Y32</f>
        <v>86542</v>
      </c>
      <c r="AE32" s="5" t="s">
        <v>0</v>
      </c>
      <c r="AF32" s="44">
        <f>IFERROR(B32/Q32,"N.A.")</f>
        <v>7036.5860267393564</v>
      </c>
      <c r="AG32" s="45"/>
      <c r="AH32" s="44">
        <f>IFERROR(D32/S32,"N.A.")</f>
        <v>10998.242487770791</v>
      </c>
      <c r="AI32" s="45"/>
      <c r="AJ32" s="44">
        <f>IFERROR(F32/U32,"N.A.")</f>
        <v>13989.606741573034</v>
      </c>
      <c r="AK32" s="45"/>
      <c r="AL32" s="44">
        <f>IFERROR(H32/W32,"N.A.")</f>
        <v>5596.3419545538509</v>
      </c>
      <c r="AM32" s="45"/>
      <c r="AN32" s="44">
        <f>IFERROR(J32/Y32,"N.A.")</f>
        <v>0</v>
      </c>
      <c r="AO32" s="45"/>
      <c r="AP32" s="44">
        <f>IFERROR(L32/AA32,"N.A.")</f>
        <v>6942.9587599084834</v>
      </c>
      <c r="AQ32" s="45"/>
      <c r="AR32" s="16">
        <f>IFERROR(N32/AC32, "N.A.")</f>
        <v>6942.9587599084834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14938680</v>
      </c>
      <c r="C39" s="2"/>
      <c r="D39" s="2"/>
      <c r="E39" s="2"/>
      <c r="F39" s="2"/>
      <c r="G39" s="2"/>
      <c r="H39" s="2">
        <v>29451835.000000004</v>
      </c>
      <c r="I39" s="2"/>
      <c r="J39" s="2">
        <v>0</v>
      </c>
      <c r="K39" s="2"/>
      <c r="L39" s="1">
        <f>B39+D39+F39+H39+J39</f>
        <v>44390515</v>
      </c>
      <c r="M39" s="13">
        <f>C39+E39+G39+I39+K39</f>
        <v>0</v>
      </c>
      <c r="N39" s="14">
        <f>L39+M39</f>
        <v>44390515</v>
      </c>
      <c r="P39" s="3" t="s">
        <v>12</v>
      </c>
      <c r="Q39" s="2">
        <v>2590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7564</v>
      </c>
      <c r="X39" s="2">
        <v>0</v>
      </c>
      <c r="Y39" s="2">
        <v>1343</v>
      </c>
      <c r="Z39" s="2">
        <v>0</v>
      </c>
      <c r="AA39" s="1">
        <f>Q39+S39+U39+W39+Y39</f>
        <v>11497</v>
      </c>
      <c r="AB39" s="13">
        <f>R39+T39+V39+X39+Z39</f>
        <v>0</v>
      </c>
      <c r="AC39" s="14">
        <f>AA39+AB39</f>
        <v>11497</v>
      </c>
      <c r="AE39" s="3" t="s">
        <v>12</v>
      </c>
      <c r="AF39" s="2">
        <f>IFERROR(B39/Q39, "N.A.")</f>
        <v>5767.8301158301156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3893.6852194606035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3861.052013568757</v>
      </c>
      <c r="AQ39" s="13" t="str">
        <f t="shared" si="30"/>
        <v>N.A.</v>
      </c>
      <c r="AR39" s="14">
        <f t="shared" si="30"/>
        <v>3861.052013568757</v>
      </c>
    </row>
    <row r="40" spans="1:44" ht="15" customHeight="1" thickBot="1" x14ac:dyDescent="0.3">
      <c r="A40" s="3" t="s">
        <v>13</v>
      </c>
      <c r="B40" s="2">
        <v>22542960.000000004</v>
      </c>
      <c r="C40" s="2">
        <v>3837750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22542960.000000004</v>
      </c>
      <c r="M40" s="13">
        <f t="shared" si="31"/>
        <v>3837750</v>
      </c>
      <c r="N40" s="14">
        <f t="shared" ref="N40:N42" si="32">L40+M40</f>
        <v>26380710.000000004</v>
      </c>
      <c r="P40" s="3" t="s">
        <v>13</v>
      </c>
      <c r="Q40" s="2">
        <v>5003</v>
      </c>
      <c r="R40" s="2">
        <v>357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5003</v>
      </c>
      <c r="AB40" s="13">
        <f t="shared" si="33"/>
        <v>357</v>
      </c>
      <c r="AC40" s="14">
        <f t="shared" ref="AC40:AC42" si="34">AA40+AB40</f>
        <v>5360</v>
      </c>
      <c r="AE40" s="3" t="s">
        <v>13</v>
      </c>
      <c r="AF40" s="2">
        <f t="shared" ref="AF40:AF43" si="35">IFERROR(B40/Q40, "N.A.")</f>
        <v>4505.8884669198487</v>
      </c>
      <c r="AG40" s="2">
        <f t="shared" si="30"/>
        <v>10750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4505.8884669198487</v>
      </c>
      <c r="AQ40" s="13">
        <f t="shared" si="30"/>
        <v>10750</v>
      </c>
      <c r="AR40" s="14">
        <f t="shared" si="30"/>
        <v>4921.7742537313443</v>
      </c>
    </row>
    <row r="41" spans="1:44" ht="15" customHeight="1" thickBot="1" x14ac:dyDescent="0.3">
      <c r="A41" s="3" t="s">
        <v>14</v>
      </c>
      <c r="B41" s="2">
        <v>44853470.000000007</v>
      </c>
      <c r="C41" s="2">
        <v>142226799.99999997</v>
      </c>
      <c r="D41" s="2">
        <v>1562589</v>
      </c>
      <c r="E41" s="2"/>
      <c r="F41" s="2"/>
      <c r="G41" s="2">
        <v>7069200</v>
      </c>
      <c r="H41" s="2"/>
      <c r="I41" s="2">
        <v>2469000</v>
      </c>
      <c r="J41" s="2">
        <v>0</v>
      </c>
      <c r="K41" s="2"/>
      <c r="L41" s="1">
        <f t="shared" si="31"/>
        <v>46416059.000000007</v>
      </c>
      <c r="M41" s="13">
        <f t="shared" si="31"/>
        <v>151764999.99999997</v>
      </c>
      <c r="N41" s="14">
        <f t="shared" si="32"/>
        <v>198181058.99999997</v>
      </c>
      <c r="P41" s="3" t="s">
        <v>14</v>
      </c>
      <c r="Q41" s="2">
        <v>7615</v>
      </c>
      <c r="R41" s="2">
        <v>20214</v>
      </c>
      <c r="S41" s="2">
        <v>357</v>
      </c>
      <c r="T41" s="2">
        <v>0</v>
      </c>
      <c r="U41" s="2">
        <v>0</v>
      </c>
      <c r="V41" s="2">
        <v>411</v>
      </c>
      <c r="W41" s="2">
        <v>0</v>
      </c>
      <c r="X41" s="2">
        <v>1372</v>
      </c>
      <c r="Y41" s="2">
        <v>284</v>
      </c>
      <c r="Z41" s="2">
        <v>0</v>
      </c>
      <c r="AA41" s="1">
        <f t="shared" si="33"/>
        <v>8256</v>
      </c>
      <c r="AB41" s="13">
        <f t="shared" si="33"/>
        <v>21997</v>
      </c>
      <c r="AC41" s="14">
        <f t="shared" si="34"/>
        <v>30253</v>
      </c>
      <c r="AE41" s="3" t="s">
        <v>14</v>
      </c>
      <c r="AF41" s="2">
        <f t="shared" si="35"/>
        <v>5890.14707813526</v>
      </c>
      <c r="AG41" s="2">
        <f t="shared" si="30"/>
        <v>7036.0542198476287</v>
      </c>
      <c r="AH41" s="2">
        <f t="shared" si="30"/>
        <v>4377</v>
      </c>
      <c r="AI41" s="2" t="str">
        <f t="shared" si="30"/>
        <v>N.A.</v>
      </c>
      <c r="AJ41" s="2" t="str">
        <f t="shared" si="30"/>
        <v>N.A.</v>
      </c>
      <c r="AK41" s="2">
        <f t="shared" si="30"/>
        <v>17200</v>
      </c>
      <c r="AL41" s="2" t="str">
        <f t="shared" si="30"/>
        <v>N.A.</v>
      </c>
      <c r="AM41" s="2">
        <f t="shared" si="30"/>
        <v>1799.5626822157435</v>
      </c>
      <c r="AN41" s="2">
        <f t="shared" si="30"/>
        <v>0</v>
      </c>
      <c r="AO41" s="2" t="str">
        <f t="shared" si="30"/>
        <v>N.A.</v>
      </c>
      <c r="AP41" s="15">
        <f t="shared" si="30"/>
        <v>5622.1001695736441</v>
      </c>
      <c r="AQ41" s="13">
        <f t="shared" si="30"/>
        <v>6899.3499113515463</v>
      </c>
      <c r="AR41" s="14">
        <f t="shared" si="30"/>
        <v>6550.7903017882518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82335110.00000003</v>
      </c>
      <c r="C43" s="2">
        <v>146064550</v>
      </c>
      <c r="D43" s="2">
        <v>1562589</v>
      </c>
      <c r="E43" s="2"/>
      <c r="F43" s="2"/>
      <c r="G43" s="2">
        <v>7069200</v>
      </c>
      <c r="H43" s="2">
        <v>29451835.000000004</v>
      </c>
      <c r="I43" s="2">
        <v>2469000</v>
      </c>
      <c r="J43" s="2">
        <v>0</v>
      </c>
      <c r="K43" s="2"/>
      <c r="L43" s="1">
        <f t="shared" ref="L43" si="36">B43+D43+F43+H43+J43</f>
        <v>113349534.00000003</v>
      </c>
      <c r="M43" s="13">
        <f t="shared" ref="M43" si="37">C43+E43+G43+I43+K43</f>
        <v>155602750</v>
      </c>
      <c r="N43" s="21">
        <f t="shared" ref="N43" si="38">L43+M43</f>
        <v>268952284</v>
      </c>
      <c r="P43" s="4" t="s">
        <v>16</v>
      </c>
      <c r="Q43" s="2">
        <v>15208</v>
      </c>
      <c r="R43" s="2">
        <v>20571</v>
      </c>
      <c r="S43" s="2">
        <v>357</v>
      </c>
      <c r="T43" s="2">
        <v>0</v>
      </c>
      <c r="U43" s="2">
        <v>0</v>
      </c>
      <c r="V43" s="2">
        <v>411</v>
      </c>
      <c r="W43" s="2">
        <v>7564</v>
      </c>
      <c r="X43" s="2">
        <v>1372</v>
      </c>
      <c r="Y43" s="2">
        <v>1627</v>
      </c>
      <c r="Z43" s="2">
        <v>0</v>
      </c>
      <c r="AA43" s="1">
        <f t="shared" ref="AA43" si="39">Q43+S43+U43+W43+Y43</f>
        <v>24756</v>
      </c>
      <c r="AB43" s="13">
        <f t="shared" ref="AB43" si="40">R43+T43+V43+X43+Z43</f>
        <v>22354</v>
      </c>
      <c r="AC43" s="21">
        <f t="shared" ref="AC43" si="41">AA43+AB43</f>
        <v>47110</v>
      </c>
      <c r="AE43" s="4" t="s">
        <v>16</v>
      </c>
      <c r="AF43" s="2">
        <f t="shared" si="35"/>
        <v>5413.9341136244102</v>
      </c>
      <c r="AG43" s="2">
        <f t="shared" si="30"/>
        <v>7100.5079966943758</v>
      </c>
      <c r="AH43" s="2">
        <f t="shared" si="30"/>
        <v>4377</v>
      </c>
      <c r="AI43" s="2" t="str">
        <f t="shared" si="30"/>
        <v>N.A.</v>
      </c>
      <c r="AJ43" s="2" t="str">
        <f t="shared" si="30"/>
        <v>N.A.</v>
      </c>
      <c r="AK43" s="2">
        <f t="shared" si="30"/>
        <v>17200</v>
      </c>
      <c r="AL43" s="2">
        <f t="shared" si="30"/>
        <v>3893.6852194606035</v>
      </c>
      <c r="AM43" s="2">
        <f t="shared" si="30"/>
        <v>1799.5626822157435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4578.6691711100348</v>
      </c>
      <c r="AQ43" s="13">
        <f t="shared" ref="AQ43" si="43">IFERROR(M43/AB43, "N.A.")</f>
        <v>6960.8459336136711</v>
      </c>
      <c r="AR43" s="14">
        <f t="shared" ref="AR43" si="44">IFERROR(N43/AC43, "N.A.")</f>
        <v>5709.0274676289537</v>
      </c>
    </row>
    <row r="44" spans="1:44" ht="15" customHeight="1" thickBot="1" x14ac:dyDescent="0.3">
      <c r="A44" s="5" t="s">
        <v>0</v>
      </c>
      <c r="B44" s="42">
        <f>B43+C43</f>
        <v>228399660.00000003</v>
      </c>
      <c r="C44" s="43"/>
      <c r="D44" s="42">
        <f>D43+E43</f>
        <v>1562589</v>
      </c>
      <c r="E44" s="43"/>
      <c r="F44" s="42">
        <f>F43+G43</f>
        <v>7069200</v>
      </c>
      <c r="G44" s="43"/>
      <c r="H44" s="42">
        <f>H43+I43</f>
        <v>31920835.000000004</v>
      </c>
      <c r="I44" s="43"/>
      <c r="J44" s="42">
        <f>J43+K43</f>
        <v>0</v>
      </c>
      <c r="K44" s="43"/>
      <c r="L44" s="42">
        <f>L43+M43</f>
        <v>268952284</v>
      </c>
      <c r="M44" s="46"/>
      <c r="N44" s="22">
        <f>B44+D44+F44+H44+J44</f>
        <v>268952284.00000006</v>
      </c>
      <c r="P44" s="5" t="s">
        <v>0</v>
      </c>
      <c r="Q44" s="42">
        <f>Q43+R43</f>
        <v>35779</v>
      </c>
      <c r="R44" s="43"/>
      <c r="S44" s="42">
        <f>S43+T43</f>
        <v>357</v>
      </c>
      <c r="T44" s="43"/>
      <c r="U44" s="42">
        <f>U43+V43</f>
        <v>411</v>
      </c>
      <c r="V44" s="43"/>
      <c r="W44" s="42">
        <f>W43+X43</f>
        <v>8936</v>
      </c>
      <c r="X44" s="43"/>
      <c r="Y44" s="42">
        <f>Y43+Z43</f>
        <v>1627</v>
      </c>
      <c r="Z44" s="43"/>
      <c r="AA44" s="42">
        <f>AA43+AB43</f>
        <v>47110</v>
      </c>
      <c r="AB44" s="46"/>
      <c r="AC44" s="22">
        <f>Q44+S44+U44+W44+Y44</f>
        <v>47110</v>
      </c>
      <c r="AE44" s="5" t="s">
        <v>0</v>
      </c>
      <c r="AF44" s="44">
        <f>IFERROR(B44/Q44,"N.A.")</f>
        <v>6383.6233544816796</v>
      </c>
      <c r="AG44" s="45"/>
      <c r="AH44" s="44">
        <f>IFERROR(D44/S44,"N.A.")</f>
        <v>4377</v>
      </c>
      <c r="AI44" s="45"/>
      <c r="AJ44" s="44">
        <f>IFERROR(F44/U44,"N.A.")</f>
        <v>17200</v>
      </c>
      <c r="AK44" s="45"/>
      <c r="AL44" s="44">
        <f>IFERROR(H44/W44,"N.A.")</f>
        <v>3572.1614816472697</v>
      </c>
      <c r="AM44" s="45"/>
      <c r="AN44" s="44">
        <f>IFERROR(J44/Y44,"N.A.")</f>
        <v>0</v>
      </c>
      <c r="AO44" s="45"/>
      <c r="AP44" s="44">
        <f>IFERROR(L44/AA44,"N.A.")</f>
        <v>5709.0274676289537</v>
      </c>
      <c r="AQ44" s="45"/>
      <c r="AR44" s="16">
        <f>IFERROR(N44/AC44, "N.A.")</f>
        <v>5709.0274676289546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19762800</v>
      </c>
      <c r="C15" s="2"/>
      <c r="D15" s="2">
        <v>2784250</v>
      </c>
      <c r="E15" s="2"/>
      <c r="F15" s="2">
        <v>4362300</v>
      </c>
      <c r="G15" s="2"/>
      <c r="H15" s="2">
        <v>12783000</v>
      </c>
      <c r="I15" s="2"/>
      <c r="J15" s="2"/>
      <c r="K15" s="2"/>
      <c r="L15" s="1">
        <f>B15+D15+F15+H15+J15</f>
        <v>39692350</v>
      </c>
      <c r="M15" s="13">
        <f>C15+E15+G15+I15+K15</f>
        <v>0</v>
      </c>
      <c r="N15" s="14">
        <f>L15+M15</f>
        <v>39692350</v>
      </c>
      <c r="P15" s="3" t="s">
        <v>12</v>
      </c>
      <c r="Q15" s="2">
        <v>2795</v>
      </c>
      <c r="R15" s="2">
        <v>0</v>
      </c>
      <c r="S15" s="2">
        <v>370</v>
      </c>
      <c r="T15" s="2">
        <v>0</v>
      </c>
      <c r="U15" s="2">
        <v>370</v>
      </c>
      <c r="V15" s="2">
        <v>0</v>
      </c>
      <c r="W15" s="2">
        <v>2110</v>
      </c>
      <c r="X15" s="2">
        <v>0</v>
      </c>
      <c r="Y15" s="2">
        <v>0</v>
      </c>
      <c r="Z15" s="2">
        <v>0</v>
      </c>
      <c r="AA15" s="1">
        <f>Q15+S15+U15+W15+Y15</f>
        <v>5645</v>
      </c>
      <c r="AB15" s="13">
        <f>R15+T15+V15+X15+Z15</f>
        <v>0</v>
      </c>
      <c r="AC15" s="14">
        <f>AA15+AB15</f>
        <v>5645</v>
      </c>
      <c r="AE15" s="3" t="s">
        <v>12</v>
      </c>
      <c r="AF15" s="2">
        <f>IFERROR(B15/Q15, "N.A.")</f>
        <v>7070.7692307692305</v>
      </c>
      <c r="AG15" s="2" t="str">
        <f t="shared" ref="AG15:AR19" si="0">IFERROR(C15/R15, "N.A.")</f>
        <v>N.A.</v>
      </c>
      <c r="AH15" s="2">
        <f t="shared" si="0"/>
        <v>7525</v>
      </c>
      <c r="AI15" s="2" t="str">
        <f t="shared" si="0"/>
        <v>N.A.</v>
      </c>
      <c r="AJ15" s="2">
        <f t="shared" si="0"/>
        <v>11790</v>
      </c>
      <c r="AK15" s="2" t="str">
        <f t="shared" si="0"/>
        <v>N.A.</v>
      </c>
      <c r="AL15" s="2">
        <f t="shared" si="0"/>
        <v>6058.2938388625589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7031.4171833480959</v>
      </c>
      <c r="AQ15" s="13" t="str">
        <f t="shared" si="0"/>
        <v>N.A.</v>
      </c>
      <c r="AR15" s="14">
        <f t="shared" si="0"/>
        <v>7031.4171833480959</v>
      </c>
    </row>
    <row r="16" spans="1:44" ht="15" customHeight="1" thickBot="1" x14ac:dyDescent="0.3">
      <c r="A16" s="3" t="s">
        <v>13</v>
      </c>
      <c r="B16" s="2">
        <v>4612430</v>
      </c>
      <c r="C16" s="2">
        <v>4418700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4612430</v>
      </c>
      <c r="M16" s="13">
        <f t="shared" si="1"/>
        <v>4418700</v>
      </c>
      <c r="N16" s="14">
        <f t="shared" ref="N16:N18" si="2">L16+M16</f>
        <v>9031130</v>
      </c>
      <c r="P16" s="3" t="s">
        <v>13</v>
      </c>
      <c r="Q16" s="2">
        <v>942</v>
      </c>
      <c r="R16" s="2">
        <v>715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942</v>
      </c>
      <c r="AB16" s="13">
        <f t="shared" si="3"/>
        <v>715</v>
      </c>
      <c r="AC16" s="14">
        <f t="shared" ref="AC16:AC18" si="4">AA16+AB16</f>
        <v>1657</v>
      </c>
      <c r="AE16" s="3" t="s">
        <v>13</v>
      </c>
      <c r="AF16" s="2">
        <f t="shared" ref="AF16:AF19" si="5">IFERROR(B16/Q16, "N.A.")</f>
        <v>4896.4225053078553</v>
      </c>
      <c r="AG16" s="2">
        <f t="shared" si="0"/>
        <v>6180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4896.4225053078553</v>
      </c>
      <c r="AQ16" s="13">
        <f t="shared" si="0"/>
        <v>6180</v>
      </c>
      <c r="AR16" s="14">
        <f t="shared" si="0"/>
        <v>5450.2896801448396</v>
      </c>
    </row>
    <row r="17" spans="1:44" ht="15" customHeight="1" thickBot="1" x14ac:dyDescent="0.3">
      <c r="A17" s="3" t="s">
        <v>14</v>
      </c>
      <c r="B17" s="2">
        <v>31271450</v>
      </c>
      <c r="C17" s="2">
        <v>43485700</v>
      </c>
      <c r="D17" s="2">
        <v>10380000</v>
      </c>
      <c r="E17" s="2"/>
      <c r="F17" s="2"/>
      <c r="G17" s="2">
        <v>3699999.9999999995</v>
      </c>
      <c r="H17" s="2"/>
      <c r="I17" s="2">
        <v>1850000</v>
      </c>
      <c r="J17" s="2">
        <v>0</v>
      </c>
      <c r="K17" s="2"/>
      <c r="L17" s="1">
        <f t="shared" si="1"/>
        <v>41651450</v>
      </c>
      <c r="M17" s="13">
        <f t="shared" si="1"/>
        <v>49035700</v>
      </c>
      <c r="N17" s="14">
        <f t="shared" si="2"/>
        <v>90687150</v>
      </c>
      <c r="P17" s="3" t="s">
        <v>14</v>
      </c>
      <c r="Q17" s="2">
        <v>6139</v>
      </c>
      <c r="R17" s="2">
        <v>8412</v>
      </c>
      <c r="S17" s="2">
        <v>578</v>
      </c>
      <c r="T17" s="2">
        <v>0</v>
      </c>
      <c r="U17" s="2">
        <v>0</v>
      </c>
      <c r="V17" s="2">
        <v>763</v>
      </c>
      <c r="W17" s="2">
        <v>0</v>
      </c>
      <c r="X17" s="2">
        <v>805</v>
      </c>
      <c r="Y17" s="2">
        <v>1490</v>
      </c>
      <c r="Z17" s="2">
        <v>0</v>
      </c>
      <c r="AA17" s="1">
        <f t="shared" si="3"/>
        <v>8207</v>
      </c>
      <c r="AB17" s="13">
        <f t="shared" si="3"/>
        <v>9980</v>
      </c>
      <c r="AC17" s="14">
        <f t="shared" si="4"/>
        <v>18187</v>
      </c>
      <c r="AE17" s="3" t="s">
        <v>14</v>
      </c>
      <c r="AF17" s="2">
        <f t="shared" si="5"/>
        <v>5093.8996579247432</v>
      </c>
      <c r="AG17" s="2">
        <f t="shared" si="0"/>
        <v>5169.4840703756536</v>
      </c>
      <c r="AH17" s="2">
        <f t="shared" si="0"/>
        <v>17958.477508650518</v>
      </c>
      <c r="AI17" s="2" t="str">
        <f t="shared" si="0"/>
        <v>N.A.</v>
      </c>
      <c r="AJ17" s="2" t="str">
        <f t="shared" si="0"/>
        <v>N.A.</v>
      </c>
      <c r="AK17" s="2">
        <f t="shared" si="0"/>
        <v>4849.2791612057663</v>
      </c>
      <c r="AL17" s="2" t="str">
        <f t="shared" si="0"/>
        <v>N.A.</v>
      </c>
      <c r="AM17" s="2">
        <f t="shared" si="0"/>
        <v>2298.1366459627329</v>
      </c>
      <c r="AN17" s="2">
        <f t="shared" si="0"/>
        <v>0</v>
      </c>
      <c r="AO17" s="2" t="str">
        <f t="shared" si="0"/>
        <v>N.A.</v>
      </c>
      <c r="AP17" s="15">
        <f t="shared" si="0"/>
        <v>5075.112708663336</v>
      </c>
      <c r="AQ17" s="13">
        <f t="shared" si="0"/>
        <v>4913.3967935871742</v>
      </c>
      <c r="AR17" s="14">
        <f t="shared" si="0"/>
        <v>4986.3721339418262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0</v>
      </c>
      <c r="AB18" s="13">
        <f t="shared" si="3"/>
        <v>0</v>
      </c>
      <c r="AC18" s="21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>
        <v>55646680.000000007</v>
      </c>
      <c r="C19" s="2">
        <v>47904399.999999993</v>
      </c>
      <c r="D19" s="2">
        <v>13164250</v>
      </c>
      <c r="E19" s="2"/>
      <c r="F19" s="2">
        <v>4362300</v>
      </c>
      <c r="G19" s="2">
        <v>3699999.9999999995</v>
      </c>
      <c r="H19" s="2">
        <v>12783000</v>
      </c>
      <c r="I19" s="2">
        <v>1850000</v>
      </c>
      <c r="J19" s="2">
        <v>0</v>
      </c>
      <c r="K19" s="2"/>
      <c r="L19" s="1">
        <f t="shared" ref="L19" si="6">B19+D19+F19+H19+J19</f>
        <v>85956230</v>
      </c>
      <c r="M19" s="13">
        <f t="shared" ref="M19" si="7">C19+E19+G19+I19+K19</f>
        <v>53454399.999999993</v>
      </c>
      <c r="N19" s="21">
        <f t="shared" ref="N19" si="8">L19+M19</f>
        <v>139410630</v>
      </c>
      <c r="P19" s="4" t="s">
        <v>16</v>
      </c>
      <c r="Q19" s="2">
        <v>9876</v>
      </c>
      <c r="R19" s="2">
        <v>9127</v>
      </c>
      <c r="S19" s="2">
        <v>948</v>
      </c>
      <c r="T19" s="2">
        <v>0</v>
      </c>
      <c r="U19" s="2">
        <v>370</v>
      </c>
      <c r="V19" s="2">
        <v>763</v>
      </c>
      <c r="W19" s="2">
        <v>2110</v>
      </c>
      <c r="X19" s="2">
        <v>805</v>
      </c>
      <c r="Y19" s="2">
        <v>1490</v>
      </c>
      <c r="Z19" s="2">
        <v>0</v>
      </c>
      <c r="AA19" s="1">
        <f t="shared" ref="AA19" si="9">Q19+S19+U19+W19+Y19</f>
        <v>14794</v>
      </c>
      <c r="AB19" s="13">
        <f t="shared" ref="AB19" si="10">R19+T19+V19+X19+Z19</f>
        <v>10695</v>
      </c>
      <c r="AC19" s="14">
        <f t="shared" ref="AC19" si="11">AA19+AB19</f>
        <v>25489</v>
      </c>
      <c r="AE19" s="4" t="s">
        <v>16</v>
      </c>
      <c r="AF19" s="2">
        <f t="shared" si="5"/>
        <v>5634.5362494937226</v>
      </c>
      <c r="AG19" s="2">
        <f t="shared" si="0"/>
        <v>5248.6468719184832</v>
      </c>
      <c r="AH19" s="2">
        <f t="shared" si="0"/>
        <v>13886.339662447257</v>
      </c>
      <c r="AI19" s="2" t="str">
        <f t="shared" si="0"/>
        <v>N.A.</v>
      </c>
      <c r="AJ19" s="2">
        <f t="shared" si="0"/>
        <v>11790</v>
      </c>
      <c r="AK19" s="2">
        <f t="shared" si="0"/>
        <v>4849.2791612057663</v>
      </c>
      <c r="AL19" s="2">
        <f t="shared" si="0"/>
        <v>6058.2938388625589</v>
      </c>
      <c r="AM19" s="2">
        <f t="shared" si="0"/>
        <v>2298.1366459627329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5810.2088684601867</v>
      </c>
      <c r="AQ19" s="13">
        <f t="shared" ref="AQ19" si="13">IFERROR(M19/AB19, "N.A.")</f>
        <v>4998.0738662926597</v>
      </c>
      <c r="AR19" s="14">
        <f t="shared" ref="AR19" si="14">IFERROR(N19/AC19, "N.A.")</f>
        <v>5469.4428969359333</v>
      </c>
    </row>
    <row r="20" spans="1:44" ht="15" customHeight="1" thickBot="1" x14ac:dyDescent="0.3">
      <c r="A20" s="5" t="s">
        <v>0</v>
      </c>
      <c r="B20" s="42">
        <f>B19+C19</f>
        <v>103551080</v>
      </c>
      <c r="C20" s="43"/>
      <c r="D20" s="42">
        <f>D19+E19</f>
        <v>13164250</v>
      </c>
      <c r="E20" s="43"/>
      <c r="F20" s="42">
        <f>F19+G19</f>
        <v>8062300</v>
      </c>
      <c r="G20" s="43"/>
      <c r="H20" s="42">
        <f>H19+I19</f>
        <v>14633000</v>
      </c>
      <c r="I20" s="43"/>
      <c r="J20" s="42">
        <f>J19+K19</f>
        <v>0</v>
      </c>
      <c r="K20" s="43"/>
      <c r="L20" s="42">
        <f>L19+M19</f>
        <v>139410630</v>
      </c>
      <c r="M20" s="46"/>
      <c r="N20" s="22">
        <f>B20+D20+F20+H20+J20</f>
        <v>139410630</v>
      </c>
      <c r="P20" s="5" t="s">
        <v>0</v>
      </c>
      <c r="Q20" s="42">
        <f>Q19+R19</f>
        <v>19003</v>
      </c>
      <c r="R20" s="43"/>
      <c r="S20" s="42">
        <f>S19+T19</f>
        <v>948</v>
      </c>
      <c r="T20" s="43"/>
      <c r="U20" s="42">
        <f>U19+V19</f>
        <v>1133</v>
      </c>
      <c r="V20" s="43"/>
      <c r="W20" s="42">
        <f>W19+X19</f>
        <v>2915</v>
      </c>
      <c r="X20" s="43"/>
      <c r="Y20" s="42">
        <f>Y19+Z19</f>
        <v>1490</v>
      </c>
      <c r="Z20" s="43"/>
      <c r="AA20" s="42">
        <f>AA19+AB19</f>
        <v>25489</v>
      </c>
      <c r="AB20" s="43"/>
      <c r="AC20" s="23">
        <f>Q20+S20+U20+W20+Y20</f>
        <v>25489</v>
      </c>
      <c r="AE20" s="5" t="s">
        <v>0</v>
      </c>
      <c r="AF20" s="44">
        <f>IFERROR(B20/Q20,"N.A.")</f>
        <v>5449.1964426669474</v>
      </c>
      <c r="AG20" s="45"/>
      <c r="AH20" s="44">
        <f>IFERROR(D20/S20,"N.A.")</f>
        <v>13886.339662447257</v>
      </c>
      <c r="AI20" s="45"/>
      <c r="AJ20" s="44">
        <f>IFERROR(F20/U20,"N.A.")</f>
        <v>7115.8870255957636</v>
      </c>
      <c r="AK20" s="45"/>
      <c r="AL20" s="44">
        <f>IFERROR(H20/W20,"N.A.")</f>
        <v>5019.8970840480279</v>
      </c>
      <c r="AM20" s="45"/>
      <c r="AN20" s="44">
        <f>IFERROR(J20/Y20,"N.A.")</f>
        <v>0</v>
      </c>
      <c r="AO20" s="45"/>
      <c r="AP20" s="44">
        <f>IFERROR(L20/AA20,"N.A.")</f>
        <v>5469.4428969359333</v>
      </c>
      <c r="AQ20" s="45"/>
      <c r="AR20" s="16">
        <f>IFERROR(N20/AC20, "N.A.")</f>
        <v>5469.4428969359333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19762800</v>
      </c>
      <c r="C27" s="2"/>
      <c r="D27" s="2">
        <v>2784250</v>
      </c>
      <c r="E27" s="2"/>
      <c r="F27" s="2">
        <v>4362300</v>
      </c>
      <c r="G27" s="2"/>
      <c r="H27" s="2">
        <v>10173000.000000002</v>
      </c>
      <c r="I27" s="2"/>
      <c r="J27" s="2"/>
      <c r="K27" s="2"/>
      <c r="L27" s="1">
        <f>B27+D27+F27+H27+J27</f>
        <v>37082350</v>
      </c>
      <c r="M27" s="13">
        <f>C27+E27+G27+I27+K27</f>
        <v>0</v>
      </c>
      <c r="N27" s="14">
        <f>L27+M27</f>
        <v>37082350</v>
      </c>
      <c r="P27" s="3" t="s">
        <v>12</v>
      </c>
      <c r="Q27" s="2">
        <v>2795</v>
      </c>
      <c r="R27" s="2">
        <v>0</v>
      </c>
      <c r="S27" s="2">
        <v>370</v>
      </c>
      <c r="T27" s="2">
        <v>0</v>
      </c>
      <c r="U27" s="2">
        <v>370</v>
      </c>
      <c r="V27" s="2">
        <v>0</v>
      </c>
      <c r="W27" s="2">
        <v>1240</v>
      </c>
      <c r="X27" s="2">
        <v>0</v>
      </c>
      <c r="Y27" s="2">
        <v>0</v>
      </c>
      <c r="Z27" s="2">
        <v>0</v>
      </c>
      <c r="AA27" s="1">
        <f>Q27+S27+U27+W27+Y27</f>
        <v>4775</v>
      </c>
      <c r="AB27" s="13">
        <f>R27+T27+V27+X27+Z27</f>
        <v>0</v>
      </c>
      <c r="AC27" s="14">
        <f>AA27+AB27</f>
        <v>4775</v>
      </c>
      <c r="AE27" s="3" t="s">
        <v>12</v>
      </c>
      <c r="AF27" s="2">
        <f>IFERROR(B27/Q27, "N.A.")</f>
        <v>7070.7692307692305</v>
      </c>
      <c r="AG27" s="2" t="str">
        <f t="shared" ref="AG27:AR31" si="15">IFERROR(C27/R27, "N.A.")</f>
        <v>N.A.</v>
      </c>
      <c r="AH27" s="2">
        <f t="shared" si="15"/>
        <v>7525</v>
      </c>
      <c r="AI27" s="2" t="str">
        <f t="shared" si="15"/>
        <v>N.A.</v>
      </c>
      <c r="AJ27" s="2">
        <f t="shared" si="15"/>
        <v>11790</v>
      </c>
      <c r="AK27" s="2" t="str">
        <f t="shared" si="15"/>
        <v>N.A.</v>
      </c>
      <c r="AL27" s="2">
        <f t="shared" si="15"/>
        <v>8204.032258064517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7765.9371727748694</v>
      </c>
      <c r="AQ27" s="13" t="str">
        <f t="shared" si="15"/>
        <v>N.A.</v>
      </c>
      <c r="AR27" s="14">
        <f t="shared" si="15"/>
        <v>7765.9371727748694</v>
      </c>
    </row>
    <row r="28" spans="1:44" ht="15" customHeight="1" thickBot="1" x14ac:dyDescent="0.3">
      <c r="A28" s="3" t="s">
        <v>13</v>
      </c>
      <c r="B28" s="2">
        <v>1595880</v>
      </c>
      <c r="C28" s="2">
        <v>2924350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1595880</v>
      </c>
      <c r="M28" s="13">
        <f t="shared" si="16"/>
        <v>2924350</v>
      </c>
      <c r="N28" s="14">
        <f t="shared" ref="N28:N30" si="17">L28+M28</f>
        <v>4520230</v>
      </c>
      <c r="P28" s="3" t="s">
        <v>13</v>
      </c>
      <c r="Q28" s="2">
        <v>286</v>
      </c>
      <c r="R28" s="2">
        <v>429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286</v>
      </c>
      <c r="AB28" s="13">
        <f t="shared" si="18"/>
        <v>429</v>
      </c>
      <c r="AC28" s="14">
        <f t="shared" ref="AC28:AC30" si="19">AA28+AB28</f>
        <v>715</v>
      </c>
      <c r="AE28" s="3" t="s">
        <v>13</v>
      </c>
      <c r="AF28" s="2">
        <f t="shared" ref="AF28:AF31" si="20">IFERROR(B28/Q28, "N.A.")</f>
        <v>5580</v>
      </c>
      <c r="AG28" s="2">
        <f t="shared" si="15"/>
        <v>6816.666666666667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5580</v>
      </c>
      <c r="AQ28" s="13">
        <f t="shared" si="15"/>
        <v>6816.666666666667</v>
      </c>
      <c r="AR28" s="14">
        <f t="shared" si="15"/>
        <v>6322</v>
      </c>
    </row>
    <row r="29" spans="1:44" ht="15" customHeight="1" thickBot="1" x14ac:dyDescent="0.3">
      <c r="A29" s="3" t="s">
        <v>14</v>
      </c>
      <c r="B29" s="2">
        <v>17786050</v>
      </c>
      <c r="C29" s="2">
        <v>22680000</v>
      </c>
      <c r="D29" s="2">
        <v>10380000</v>
      </c>
      <c r="E29" s="2"/>
      <c r="F29" s="2"/>
      <c r="G29" s="2">
        <v>3700000</v>
      </c>
      <c r="H29" s="2"/>
      <c r="I29" s="2">
        <v>1850000</v>
      </c>
      <c r="J29" s="2">
        <v>0</v>
      </c>
      <c r="K29" s="2"/>
      <c r="L29" s="1">
        <f t="shared" si="16"/>
        <v>28166050</v>
      </c>
      <c r="M29" s="13">
        <f t="shared" si="16"/>
        <v>28230000</v>
      </c>
      <c r="N29" s="14">
        <f t="shared" si="17"/>
        <v>56396050</v>
      </c>
      <c r="P29" s="3" t="s">
        <v>14</v>
      </c>
      <c r="Q29" s="2">
        <v>4178</v>
      </c>
      <c r="R29" s="2">
        <v>5032</v>
      </c>
      <c r="S29" s="2">
        <v>578</v>
      </c>
      <c r="T29" s="2">
        <v>0</v>
      </c>
      <c r="U29" s="2">
        <v>0</v>
      </c>
      <c r="V29" s="2">
        <v>328</v>
      </c>
      <c r="W29" s="2">
        <v>0</v>
      </c>
      <c r="X29" s="2">
        <v>805</v>
      </c>
      <c r="Y29" s="2">
        <v>435</v>
      </c>
      <c r="Z29" s="2">
        <v>0</v>
      </c>
      <c r="AA29" s="1">
        <f t="shared" si="18"/>
        <v>5191</v>
      </c>
      <c r="AB29" s="13">
        <f t="shared" si="18"/>
        <v>6165</v>
      </c>
      <c r="AC29" s="14">
        <f t="shared" si="19"/>
        <v>11356</v>
      </c>
      <c r="AE29" s="3" t="s">
        <v>14</v>
      </c>
      <c r="AF29" s="2">
        <f t="shared" si="20"/>
        <v>4257.072762087123</v>
      </c>
      <c r="AG29" s="2">
        <f t="shared" si="15"/>
        <v>4507.154213036566</v>
      </c>
      <c r="AH29" s="2">
        <f t="shared" si="15"/>
        <v>17958.477508650518</v>
      </c>
      <c r="AI29" s="2" t="str">
        <f t="shared" si="15"/>
        <v>N.A.</v>
      </c>
      <c r="AJ29" s="2" t="str">
        <f t="shared" si="15"/>
        <v>N.A.</v>
      </c>
      <c r="AK29" s="2">
        <f t="shared" si="15"/>
        <v>11280.487804878048</v>
      </c>
      <c r="AL29" s="2" t="str">
        <f t="shared" si="15"/>
        <v>N.A.</v>
      </c>
      <c r="AM29" s="2">
        <f t="shared" si="15"/>
        <v>2298.1366459627329</v>
      </c>
      <c r="AN29" s="2">
        <f t="shared" si="15"/>
        <v>0</v>
      </c>
      <c r="AO29" s="2" t="str">
        <f t="shared" si="15"/>
        <v>N.A.</v>
      </c>
      <c r="AP29" s="15">
        <f t="shared" si="15"/>
        <v>5425.9391254093625</v>
      </c>
      <c r="AQ29" s="13">
        <f t="shared" si="15"/>
        <v>4579.0754257907547</v>
      </c>
      <c r="AR29" s="14">
        <f t="shared" si="15"/>
        <v>4966.1896794646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0</v>
      </c>
      <c r="AB30" s="13">
        <f t="shared" si="18"/>
        <v>0</v>
      </c>
      <c r="AC30" s="21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v>39144730</v>
      </c>
      <c r="C31" s="2">
        <v>25604350</v>
      </c>
      <c r="D31" s="2">
        <v>13164250</v>
      </c>
      <c r="E31" s="2"/>
      <c r="F31" s="2">
        <v>4362300</v>
      </c>
      <c r="G31" s="2">
        <v>3700000</v>
      </c>
      <c r="H31" s="2">
        <v>10173000.000000002</v>
      </c>
      <c r="I31" s="2">
        <v>1850000</v>
      </c>
      <c r="J31" s="2">
        <v>0</v>
      </c>
      <c r="K31" s="2"/>
      <c r="L31" s="1">
        <f t="shared" ref="L31" si="21">B31+D31+F31+H31+J31</f>
        <v>66844280</v>
      </c>
      <c r="M31" s="13">
        <f t="shared" ref="M31" si="22">C31+E31+G31+I31+K31</f>
        <v>31154350</v>
      </c>
      <c r="N31" s="21">
        <f t="shared" ref="N31" si="23">L31+M31</f>
        <v>97998630</v>
      </c>
      <c r="P31" s="4" t="s">
        <v>16</v>
      </c>
      <c r="Q31" s="2">
        <v>7259</v>
      </c>
      <c r="R31" s="2">
        <v>5461</v>
      </c>
      <c r="S31" s="2">
        <v>948</v>
      </c>
      <c r="T31" s="2">
        <v>0</v>
      </c>
      <c r="U31" s="2">
        <v>370</v>
      </c>
      <c r="V31" s="2">
        <v>328</v>
      </c>
      <c r="W31" s="2">
        <v>1240</v>
      </c>
      <c r="X31" s="2">
        <v>805</v>
      </c>
      <c r="Y31" s="2">
        <v>435</v>
      </c>
      <c r="Z31" s="2">
        <v>0</v>
      </c>
      <c r="AA31" s="1">
        <f t="shared" ref="AA31" si="24">Q31+S31+U31+W31+Y31</f>
        <v>10252</v>
      </c>
      <c r="AB31" s="13">
        <f t="shared" ref="AB31" si="25">R31+T31+V31+X31+Z31</f>
        <v>6594</v>
      </c>
      <c r="AC31" s="14">
        <f t="shared" ref="AC31" si="26">AA31+AB31</f>
        <v>16846</v>
      </c>
      <c r="AE31" s="4" t="s">
        <v>16</v>
      </c>
      <c r="AF31" s="2">
        <f t="shared" si="20"/>
        <v>5392.5788676126185</v>
      </c>
      <c r="AG31" s="2">
        <f t="shared" si="15"/>
        <v>4688.5826771653547</v>
      </c>
      <c r="AH31" s="2">
        <f t="shared" si="15"/>
        <v>13886.339662447257</v>
      </c>
      <c r="AI31" s="2" t="str">
        <f t="shared" si="15"/>
        <v>N.A.</v>
      </c>
      <c r="AJ31" s="2">
        <f t="shared" si="15"/>
        <v>11790</v>
      </c>
      <c r="AK31" s="2">
        <f t="shared" si="15"/>
        <v>11280.487804878048</v>
      </c>
      <c r="AL31" s="2">
        <f t="shared" si="15"/>
        <v>8204.032258064517</v>
      </c>
      <c r="AM31" s="2">
        <f t="shared" si="15"/>
        <v>2298.1366459627329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6520.1209520093644</v>
      </c>
      <c r="AQ31" s="13">
        <f t="shared" ref="AQ31" si="28">IFERROR(M31/AB31, "N.A.")</f>
        <v>4724.6511980588411</v>
      </c>
      <c r="AR31" s="14">
        <f t="shared" ref="AR31" si="29">IFERROR(N31/AC31, "N.A.")</f>
        <v>5817.3234002137006</v>
      </c>
    </row>
    <row r="32" spans="1:44" ht="15" customHeight="1" thickBot="1" x14ac:dyDescent="0.3">
      <c r="A32" s="5" t="s">
        <v>0</v>
      </c>
      <c r="B32" s="42">
        <f>B31+C31</f>
        <v>64749080</v>
      </c>
      <c r="C32" s="43"/>
      <c r="D32" s="42">
        <f>D31+E31</f>
        <v>13164250</v>
      </c>
      <c r="E32" s="43"/>
      <c r="F32" s="42">
        <f>F31+G31</f>
        <v>8062300</v>
      </c>
      <c r="G32" s="43"/>
      <c r="H32" s="42">
        <f>H31+I31</f>
        <v>12023000.000000002</v>
      </c>
      <c r="I32" s="43"/>
      <c r="J32" s="42">
        <f>J31+K31</f>
        <v>0</v>
      </c>
      <c r="K32" s="43"/>
      <c r="L32" s="42">
        <f>L31+M31</f>
        <v>97998630</v>
      </c>
      <c r="M32" s="46"/>
      <c r="N32" s="22">
        <f>B32+D32+F32+H32+J32</f>
        <v>97998630</v>
      </c>
      <c r="P32" s="5" t="s">
        <v>0</v>
      </c>
      <c r="Q32" s="42">
        <f>Q31+R31</f>
        <v>12720</v>
      </c>
      <c r="R32" s="43"/>
      <c r="S32" s="42">
        <f>S31+T31</f>
        <v>948</v>
      </c>
      <c r="T32" s="43"/>
      <c r="U32" s="42">
        <f>U31+V31</f>
        <v>698</v>
      </c>
      <c r="V32" s="43"/>
      <c r="W32" s="42">
        <f>W31+X31</f>
        <v>2045</v>
      </c>
      <c r="X32" s="43"/>
      <c r="Y32" s="42">
        <f>Y31+Z31</f>
        <v>435</v>
      </c>
      <c r="Z32" s="43"/>
      <c r="AA32" s="42">
        <f>AA31+AB31</f>
        <v>16846</v>
      </c>
      <c r="AB32" s="43"/>
      <c r="AC32" s="23">
        <f>Q32+S32+U32+W32+Y32</f>
        <v>16846</v>
      </c>
      <c r="AE32" s="5" t="s">
        <v>0</v>
      </c>
      <c r="AF32" s="44">
        <f>IFERROR(B32/Q32,"N.A.")</f>
        <v>5090.3364779874209</v>
      </c>
      <c r="AG32" s="45"/>
      <c r="AH32" s="44">
        <f>IFERROR(D32/S32,"N.A.")</f>
        <v>13886.339662447257</v>
      </c>
      <c r="AI32" s="45"/>
      <c r="AJ32" s="44">
        <f>IFERROR(F32/U32,"N.A.")</f>
        <v>11550.573065902579</v>
      </c>
      <c r="AK32" s="45"/>
      <c r="AL32" s="44">
        <f>IFERROR(H32/W32,"N.A.")</f>
        <v>5879.2176039119813</v>
      </c>
      <c r="AM32" s="45"/>
      <c r="AN32" s="44">
        <f>IFERROR(J32/Y32,"N.A.")</f>
        <v>0</v>
      </c>
      <c r="AO32" s="45"/>
      <c r="AP32" s="44">
        <f>IFERROR(L32/AA32,"N.A.")</f>
        <v>5817.3234002137006</v>
      </c>
      <c r="AQ32" s="45"/>
      <c r="AR32" s="16">
        <f>IFERROR(N32/AC32, "N.A.")</f>
        <v>5817.3234002137006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2610000</v>
      </c>
      <c r="I39" s="2"/>
      <c r="J39" s="2"/>
      <c r="K39" s="2"/>
      <c r="L39" s="1">
        <f>B39+D39+F39+H39+J39</f>
        <v>2610000</v>
      </c>
      <c r="M39" s="13">
        <f>C39+E39+G39+I39+K39</f>
        <v>0</v>
      </c>
      <c r="N39" s="14">
        <f>L39+M39</f>
        <v>2610000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870</v>
      </c>
      <c r="X39" s="2">
        <v>0</v>
      </c>
      <c r="Y39" s="2">
        <v>0</v>
      </c>
      <c r="Z39" s="2">
        <v>0</v>
      </c>
      <c r="AA39" s="1">
        <f>Q39+S39+U39+W39+Y39</f>
        <v>870</v>
      </c>
      <c r="AB39" s="13">
        <f>R39+T39+V39+X39+Z39</f>
        <v>0</v>
      </c>
      <c r="AC39" s="14">
        <f>AA39+AB39</f>
        <v>870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3000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3000</v>
      </c>
      <c r="AQ39" s="13" t="str">
        <f t="shared" si="30"/>
        <v>N.A.</v>
      </c>
      <c r="AR39" s="14">
        <f t="shared" si="30"/>
        <v>3000</v>
      </c>
    </row>
    <row r="40" spans="1:44" ht="15" customHeight="1" thickBot="1" x14ac:dyDescent="0.3">
      <c r="A40" s="3" t="s">
        <v>13</v>
      </c>
      <c r="B40" s="2">
        <v>3016550</v>
      </c>
      <c r="C40" s="2">
        <v>1494350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3016550</v>
      </c>
      <c r="M40" s="13">
        <f t="shared" si="31"/>
        <v>1494350</v>
      </c>
      <c r="N40" s="14">
        <f t="shared" ref="N40:N42" si="32">L40+M40</f>
        <v>4510900</v>
      </c>
      <c r="P40" s="3" t="s">
        <v>13</v>
      </c>
      <c r="Q40" s="2">
        <v>656</v>
      </c>
      <c r="R40" s="2">
        <v>286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656</v>
      </c>
      <c r="AB40" s="13">
        <f t="shared" si="33"/>
        <v>286</v>
      </c>
      <c r="AC40" s="14">
        <f t="shared" ref="AC40:AC42" si="34">AA40+AB40</f>
        <v>942</v>
      </c>
      <c r="AE40" s="3" t="s">
        <v>13</v>
      </c>
      <c r="AF40" s="2">
        <f t="shared" ref="AF40:AF43" si="35">IFERROR(B40/Q40, "N.A.")</f>
        <v>4598.3993902439024</v>
      </c>
      <c r="AG40" s="2">
        <f t="shared" si="30"/>
        <v>5225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4598.3993902439024</v>
      </c>
      <c r="AQ40" s="13">
        <f t="shared" si="30"/>
        <v>5225</v>
      </c>
      <c r="AR40" s="14">
        <f t="shared" si="30"/>
        <v>4788.6411889596602</v>
      </c>
    </row>
    <row r="41" spans="1:44" ht="15" customHeight="1" thickBot="1" x14ac:dyDescent="0.3">
      <c r="A41" s="3" t="s">
        <v>14</v>
      </c>
      <c r="B41" s="2">
        <v>13485399.999999998</v>
      </c>
      <c r="C41" s="2">
        <v>20805700</v>
      </c>
      <c r="D41" s="2"/>
      <c r="E41" s="2"/>
      <c r="F41" s="2"/>
      <c r="G41" s="2">
        <v>0</v>
      </c>
      <c r="H41" s="2"/>
      <c r="I41" s="2"/>
      <c r="J41" s="2">
        <v>0</v>
      </c>
      <c r="K41" s="2"/>
      <c r="L41" s="1">
        <f t="shared" si="31"/>
        <v>13485399.999999998</v>
      </c>
      <c r="M41" s="13">
        <f t="shared" si="31"/>
        <v>20805700</v>
      </c>
      <c r="N41" s="14">
        <f t="shared" si="32"/>
        <v>34291100</v>
      </c>
      <c r="P41" s="3" t="s">
        <v>14</v>
      </c>
      <c r="Q41" s="2">
        <v>1961</v>
      </c>
      <c r="R41" s="2">
        <v>3380</v>
      </c>
      <c r="S41" s="2">
        <v>0</v>
      </c>
      <c r="T41" s="2">
        <v>0</v>
      </c>
      <c r="U41" s="2">
        <v>0</v>
      </c>
      <c r="V41" s="2">
        <v>435</v>
      </c>
      <c r="W41" s="2">
        <v>0</v>
      </c>
      <c r="X41" s="2">
        <v>0</v>
      </c>
      <c r="Y41" s="2">
        <v>1055</v>
      </c>
      <c r="Z41" s="2">
        <v>0</v>
      </c>
      <c r="AA41" s="1">
        <f t="shared" si="33"/>
        <v>3016</v>
      </c>
      <c r="AB41" s="13">
        <f t="shared" si="33"/>
        <v>3815</v>
      </c>
      <c r="AC41" s="14">
        <f t="shared" si="34"/>
        <v>6831</v>
      </c>
      <c r="AE41" s="3" t="s">
        <v>14</v>
      </c>
      <c r="AF41" s="2">
        <f t="shared" si="35"/>
        <v>6876.7975522692495</v>
      </c>
      <c r="AG41" s="2">
        <f t="shared" si="30"/>
        <v>6155.5325443786978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0</v>
      </c>
      <c r="AL41" s="2" t="str">
        <f t="shared" si="30"/>
        <v>N.A.</v>
      </c>
      <c r="AM41" s="2" t="str">
        <f t="shared" si="30"/>
        <v>N.A.</v>
      </c>
      <c r="AN41" s="2">
        <f t="shared" si="30"/>
        <v>0</v>
      </c>
      <c r="AO41" s="2" t="str">
        <f t="shared" si="30"/>
        <v>N.A.</v>
      </c>
      <c r="AP41" s="15">
        <f t="shared" si="30"/>
        <v>4471.2864721485403</v>
      </c>
      <c r="AQ41" s="13">
        <f t="shared" si="30"/>
        <v>5453.6566186107475</v>
      </c>
      <c r="AR41" s="14">
        <f t="shared" si="30"/>
        <v>5019.9238764456159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16501950.000000002</v>
      </c>
      <c r="C43" s="2">
        <v>22300050</v>
      </c>
      <c r="D43" s="2"/>
      <c r="E43" s="2"/>
      <c r="F43" s="2"/>
      <c r="G43" s="2">
        <v>0</v>
      </c>
      <c r="H43" s="2">
        <v>2610000</v>
      </c>
      <c r="I43" s="2"/>
      <c r="J43" s="2">
        <v>0</v>
      </c>
      <c r="K43" s="2"/>
      <c r="L43" s="1">
        <f t="shared" ref="L43" si="36">B43+D43+F43+H43+J43</f>
        <v>19111950</v>
      </c>
      <c r="M43" s="13">
        <f t="shared" ref="M43" si="37">C43+E43+G43+I43+K43</f>
        <v>22300050</v>
      </c>
      <c r="N43" s="21">
        <f t="shared" ref="N43" si="38">L43+M43</f>
        <v>41412000</v>
      </c>
      <c r="P43" s="4" t="s">
        <v>16</v>
      </c>
      <c r="Q43" s="2">
        <v>2617</v>
      </c>
      <c r="R43" s="2">
        <v>3666</v>
      </c>
      <c r="S43" s="2">
        <v>0</v>
      </c>
      <c r="T43" s="2">
        <v>0</v>
      </c>
      <c r="U43" s="2">
        <v>0</v>
      </c>
      <c r="V43" s="2">
        <v>435</v>
      </c>
      <c r="W43" s="2">
        <v>870</v>
      </c>
      <c r="X43" s="2">
        <v>0</v>
      </c>
      <c r="Y43" s="2">
        <v>1055</v>
      </c>
      <c r="Z43" s="2">
        <v>0</v>
      </c>
      <c r="AA43" s="1">
        <f t="shared" ref="AA43" si="39">Q43+S43+U43+W43+Y43</f>
        <v>4542</v>
      </c>
      <c r="AB43" s="13">
        <f t="shared" ref="AB43" si="40">R43+T43+V43+X43+Z43</f>
        <v>4101</v>
      </c>
      <c r="AC43" s="21">
        <f t="shared" ref="AC43" si="41">AA43+AB43</f>
        <v>8643</v>
      </c>
      <c r="AE43" s="4" t="s">
        <v>16</v>
      </c>
      <c r="AF43" s="2">
        <f t="shared" si="35"/>
        <v>6305.6744363775324</v>
      </c>
      <c r="AG43" s="2">
        <f t="shared" si="30"/>
        <v>6082.937806873977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>
        <f t="shared" si="30"/>
        <v>0</v>
      </c>
      <c r="AL43" s="2">
        <f t="shared" si="30"/>
        <v>3000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4207.8269484808452</v>
      </c>
      <c r="AQ43" s="13">
        <f t="shared" ref="AQ43" si="43">IFERROR(M43/AB43, "N.A.")</f>
        <v>5437.7103145574247</v>
      </c>
      <c r="AR43" s="14">
        <f t="shared" ref="AR43" si="44">IFERROR(N43/AC43, "N.A.")</f>
        <v>4791.3918778202014</v>
      </c>
    </row>
    <row r="44" spans="1:44" ht="15" customHeight="1" thickBot="1" x14ac:dyDescent="0.3">
      <c r="A44" s="5" t="s">
        <v>0</v>
      </c>
      <c r="B44" s="42">
        <f>B43+C43</f>
        <v>38802000</v>
      </c>
      <c r="C44" s="43"/>
      <c r="D44" s="42">
        <f>D43+E43</f>
        <v>0</v>
      </c>
      <c r="E44" s="43"/>
      <c r="F44" s="42">
        <f>F43+G43</f>
        <v>0</v>
      </c>
      <c r="G44" s="43"/>
      <c r="H44" s="42">
        <f>H43+I43</f>
        <v>2610000</v>
      </c>
      <c r="I44" s="43"/>
      <c r="J44" s="42">
        <f>J43+K43</f>
        <v>0</v>
      </c>
      <c r="K44" s="43"/>
      <c r="L44" s="42">
        <f>L43+M43</f>
        <v>41412000</v>
      </c>
      <c r="M44" s="46"/>
      <c r="N44" s="22">
        <f>B44+D44+F44+H44+J44</f>
        <v>41412000</v>
      </c>
      <c r="P44" s="5" t="s">
        <v>0</v>
      </c>
      <c r="Q44" s="42">
        <f>Q43+R43</f>
        <v>6283</v>
      </c>
      <c r="R44" s="43"/>
      <c r="S44" s="42">
        <f>S43+T43</f>
        <v>0</v>
      </c>
      <c r="T44" s="43"/>
      <c r="U44" s="42">
        <f>U43+V43</f>
        <v>435</v>
      </c>
      <c r="V44" s="43"/>
      <c r="W44" s="42">
        <f>W43+X43</f>
        <v>870</v>
      </c>
      <c r="X44" s="43"/>
      <c r="Y44" s="42">
        <f>Y43+Z43</f>
        <v>1055</v>
      </c>
      <c r="Z44" s="43"/>
      <c r="AA44" s="42">
        <f>AA43+AB43</f>
        <v>8643</v>
      </c>
      <c r="AB44" s="46"/>
      <c r="AC44" s="22">
        <f>Q44+S44+U44+W44+Y44</f>
        <v>8643</v>
      </c>
      <c r="AE44" s="5" t="s">
        <v>0</v>
      </c>
      <c r="AF44" s="44">
        <f>IFERROR(B44/Q44,"N.A.")</f>
        <v>6175.7122393760947</v>
      </c>
      <c r="AG44" s="45"/>
      <c r="AH44" s="44" t="str">
        <f>IFERROR(D44/S44,"N.A.")</f>
        <v>N.A.</v>
      </c>
      <c r="AI44" s="45"/>
      <c r="AJ44" s="44">
        <f>IFERROR(F44/U44,"N.A.")</f>
        <v>0</v>
      </c>
      <c r="AK44" s="45"/>
      <c r="AL44" s="44">
        <f>IFERROR(H44/W44,"N.A.")</f>
        <v>3000</v>
      </c>
      <c r="AM44" s="45"/>
      <c r="AN44" s="44">
        <f>IFERROR(J44/Y44,"N.A.")</f>
        <v>0</v>
      </c>
      <c r="AO44" s="45"/>
      <c r="AP44" s="44">
        <f>IFERROR(L44/AA44,"N.A.")</f>
        <v>4791.3918778202014</v>
      </c>
      <c r="AQ44" s="45"/>
      <c r="AR44" s="16">
        <f>IFERROR(N44/AC44, "N.A.")</f>
        <v>4791.3918778202014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22E3AB9-6F45-486C-B895-412327DF5D5F}">
  <ds:schemaRefs>
    <ds:schemaRef ds:uri="http://purl.org/dc/elements/1.1/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purl.org/dc/terms/"/>
    <ds:schemaRef ds:uri="3946fdfc-da00-409a-95df-cd9f19cc2a9a"/>
    <ds:schemaRef ds:uri="http://schemas.microsoft.com/office/2006/metadata/properties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2021 T3</dc:title>
  <dc:subject>Matriz Hussmanns Quintana Roo, 2021-T3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2025-12-16T14:48:29Z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